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rela\Desktop\Financijski planovi\"/>
    </mc:Choice>
  </mc:AlternateContent>
  <xr:revisionPtr revIDLastSave="0" documentId="8_{C24E7BC3-BBC8-439A-9033-3C42D6514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PRIHODA" sheetId="1" r:id="rId1"/>
    <sheet name="PLAN RASHO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6" i="1" l="1"/>
  <c r="H93" i="1" s="1"/>
  <c r="G85" i="1"/>
  <c r="D85" i="1"/>
  <c r="G113" i="1"/>
  <c r="G111" i="1"/>
  <c r="G110" i="1"/>
  <c r="G109" i="1"/>
  <c r="D96" i="1"/>
  <c r="H47" i="2"/>
  <c r="G47" i="2"/>
  <c r="F47" i="2"/>
  <c r="E47" i="2"/>
  <c r="D47" i="2"/>
  <c r="C47" i="2"/>
  <c r="B47" i="2"/>
  <c r="H31" i="2"/>
  <c r="G31" i="2"/>
  <c r="F31" i="2"/>
  <c r="E31" i="2"/>
  <c r="D31" i="2"/>
  <c r="C31" i="2"/>
  <c r="B31" i="2"/>
  <c r="H16" i="2"/>
  <c r="G16" i="2"/>
  <c r="F16" i="2"/>
  <c r="E16" i="2"/>
  <c r="D16" i="2"/>
  <c r="C16" i="2"/>
  <c r="B16" i="2"/>
  <c r="B32" i="2" l="1"/>
  <c r="B48" i="2"/>
  <c r="B17" i="2"/>
  <c r="G137" i="1"/>
  <c r="G136" i="1" s="1"/>
  <c r="C136" i="1" s="1"/>
  <c r="C135" i="1" s="1"/>
  <c r="K135" i="1" s="1"/>
  <c r="G133" i="1"/>
  <c r="G132" i="1" s="1"/>
  <c r="C132" i="1" s="1"/>
  <c r="C131" i="1" s="1"/>
  <c r="K131" i="1" s="1"/>
  <c r="D129" i="1"/>
  <c r="D128" i="1" s="1"/>
  <c r="C128" i="1" s="1"/>
  <c r="C127" i="1" s="1"/>
  <c r="K127" i="1" s="1"/>
  <c r="G125" i="1"/>
  <c r="G124" i="1" s="1"/>
  <c r="C124" i="1" s="1"/>
  <c r="C123" i="1" s="1"/>
  <c r="K123" i="1" s="1"/>
  <c r="F121" i="1"/>
  <c r="F120" i="1" s="1"/>
  <c r="C120" i="1" s="1"/>
  <c r="K120" i="1" s="1"/>
  <c r="L120" i="1" s="1"/>
  <c r="F118" i="1"/>
  <c r="D118" i="1"/>
  <c r="F117" i="1"/>
  <c r="D117" i="1"/>
  <c r="G112" i="1"/>
  <c r="D112" i="1"/>
  <c r="C112" i="1" s="1"/>
  <c r="K112" i="1" s="1"/>
  <c r="L112" i="1" s="1"/>
  <c r="G108" i="1"/>
  <c r="G107" i="1" s="1"/>
  <c r="D108" i="1"/>
  <c r="G104" i="1"/>
  <c r="G103" i="1" s="1"/>
  <c r="C103" i="1" s="1"/>
  <c r="G101" i="1"/>
  <c r="D101" i="1"/>
  <c r="G100" i="1"/>
  <c r="D100" i="1"/>
  <c r="C100" i="1" s="1"/>
  <c r="I96" i="1"/>
  <c r="I93" i="1" s="1"/>
  <c r="G96" i="1"/>
  <c r="E96" i="1"/>
  <c r="E93" i="1" s="1"/>
  <c r="D93" i="1"/>
  <c r="G94" i="1"/>
  <c r="G91" i="1"/>
  <c r="H85" i="1"/>
  <c r="H80" i="1" s="1"/>
  <c r="E85" i="1"/>
  <c r="E80" i="1" s="1"/>
  <c r="G81" i="1"/>
  <c r="D81" i="1"/>
  <c r="D80" i="1" s="1"/>
  <c r="D77" i="1"/>
  <c r="D76" i="1" s="1"/>
  <c r="C76" i="1" s="1"/>
  <c r="K76" i="1" s="1"/>
  <c r="L76" i="1" s="1"/>
  <c r="G71" i="1"/>
  <c r="D71" i="1"/>
  <c r="C71" i="1" s="1"/>
  <c r="K71" i="1" s="1"/>
  <c r="D68" i="1"/>
  <c r="D67" i="1" s="1"/>
  <c r="C67" i="1" s="1"/>
  <c r="D63" i="1"/>
  <c r="D62" i="1" s="1"/>
  <c r="C62" i="1" s="1"/>
  <c r="F59" i="1"/>
  <c r="F58" i="1" s="1"/>
  <c r="C58" i="1" s="1"/>
  <c r="F53" i="1"/>
  <c r="D53" i="1"/>
  <c r="F49" i="1"/>
  <c r="D49" i="1"/>
  <c r="G43" i="1"/>
  <c r="G39" i="1"/>
  <c r="D32" i="1"/>
  <c r="D31" i="1" s="1"/>
  <c r="D30" i="1" s="1"/>
  <c r="E15" i="1"/>
  <c r="D15" i="1"/>
  <c r="C15" i="1"/>
  <c r="E11" i="1"/>
  <c r="D11" i="1"/>
  <c r="C11" i="1"/>
  <c r="C49" i="1" l="1"/>
  <c r="G93" i="1"/>
  <c r="C53" i="1"/>
  <c r="C108" i="1"/>
  <c r="K108" i="1" s="1"/>
  <c r="L108" i="1" s="1"/>
  <c r="K100" i="1"/>
  <c r="L100" i="1" s="1"/>
  <c r="C99" i="1"/>
  <c r="K99" i="1" s="1"/>
  <c r="L99" i="1" s="1"/>
  <c r="K136" i="1"/>
  <c r="L135" i="1"/>
  <c r="L136" i="1" s="1"/>
  <c r="L71" i="1"/>
  <c r="L70" i="1" s="1"/>
  <c r="K70" i="1"/>
  <c r="K49" i="1"/>
  <c r="C48" i="1"/>
  <c r="C47" i="1" s="1"/>
  <c r="K53" i="1"/>
  <c r="L53" i="1"/>
  <c r="K58" i="1"/>
  <c r="L58" i="1"/>
  <c r="K67" i="1"/>
  <c r="L67" i="1"/>
  <c r="K128" i="1"/>
  <c r="L127" i="1"/>
  <c r="L128" i="1" s="1"/>
  <c r="L131" i="1"/>
  <c r="L132" i="1" s="1"/>
  <c r="K132" i="1"/>
  <c r="C61" i="1"/>
  <c r="K62" i="1"/>
  <c r="K61" i="1" s="1"/>
  <c r="L62" i="1"/>
  <c r="C93" i="1"/>
  <c r="D107" i="1"/>
  <c r="C107" i="1" s="1"/>
  <c r="K107" i="1" s="1"/>
  <c r="L107" i="1" s="1"/>
  <c r="C117" i="1"/>
  <c r="L123" i="1"/>
  <c r="K124" i="1"/>
  <c r="L124" i="1" s="1"/>
  <c r="G80" i="1"/>
  <c r="C80" i="1" s="1"/>
  <c r="K80" i="1" s="1"/>
  <c r="C70" i="1"/>
  <c r="G38" i="1"/>
  <c r="C38" i="1" s="1"/>
  <c r="F48" i="1"/>
  <c r="F47" i="1" s="1"/>
  <c r="C30" i="1"/>
  <c r="C116" i="1"/>
  <c r="C115" i="1" s="1"/>
  <c r="D48" i="1"/>
  <c r="C106" i="1" l="1"/>
  <c r="K106" i="1" s="1"/>
  <c r="L106" i="1" s="1"/>
  <c r="L117" i="1"/>
  <c r="L116" i="1" s="1"/>
  <c r="L115" i="1" s="1"/>
  <c r="K117" i="1"/>
  <c r="K116" i="1" s="1"/>
  <c r="K115" i="1" s="1"/>
  <c r="K93" i="1"/>
  <c r="K79" i="1" s="1"/>
  <c r="K46" i="1" s="1"/>
  <c r="L93" i="1"/>
  <c r="L61" i="1"/>
  <c r="L49" i="1"/>
  <c r="L48" i="1" s="1"/>
  <c r="K48" i="1"/>
  <c r="K47" i="1" s="1"/>
  <c r="L47" i="1" s="1"/>
  <c r="L80" i="1"/>
  <c r="C79" i="1"/>
  <c r="C46" i="1" s="1"/>
  <c r="K30" i="1"/>
  <c r="C37" i="1"/>
  <c r="K37" i="1" s="1"/>
  <c r="L37" i="1" s="1"/>
  <c r="K38" i="1"/>
  <c r="L38" i="1"/>
  <c r="L30" i="1" l="1"/>
  <c r="L29" i="1" s="1"/>
  <c r="K29" i="1"/>
  <c r="K28" i="1" s="1"/>
  <c r="L28" i="1" s="1"/>
  <c r="L79" i="1"/>
  <c r="L46" i="1" s="1"/>
  <c r="C29" i="1"/>
  <c r="C28" i="1" s="1"/>
</calcChain>
</file>

<file path=xl/sharedStrings.xml><?xml version="1.0" encoding="utf-8"?>
<sst xmlns="http://schemas.openxmlformats.org/spreadsheetml/2006/main" count="205" uniqueCount="110">
  <si>
    <t>ŠIFRA U MZO: 03-076-001</t>
  </si>
  <si>
    <t>NAZIV:OSNOVNA ŠKOLA IVANA KUKULJEVIĆA SISAK</t>
  </si>
  <si>
    <t>SJEDIŠTE: SISAK</t>
  </si>
  <si>
    <t>RAZDJEL: 80  MINISTARSTVO ZNANOSTI I OBRAZOVANJA</t>
  </si>
  <si>
    <t>GLAVA: 15  OSNOVNO ŠKOLSTVO</t>
  </si>
  <si>
    <t>PLAN:  PRIHODI
 I PRIMICI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</si>
  <si>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</si>
  <si>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</si>
  <si>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</si>
  <si>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</si>
  <si>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</si>
  <si>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</si>
  <si>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</si>
  <si>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Brojčana oznaka i naziv glavnog programa  OSNOVNO ŠKOLSTVO</t>
  </si>
  <si>
    <t>Brojčana oznaka i naziv programa                 1247  OSNOVNOŠKOLSKO OBRAZOVANJE</t>
  </si>
  <si>
    <t>PLAN RASHODA I IZDATAKA</t>
  </si>
  <si>
    <t>Šifra</t>
  </si>
  <si>
    <t>Naziv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</si>
  <si>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</si>
  <si>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</si>
  <si>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</si>
  <si>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</si>
  <si>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</si>
  <si>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</si>
  <si>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</si>
  <si>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PRIJEDLOG PLANA ZA 2022.</t>
  </si>
  <si>
    <t>PRIJEDLOG PLANA ZA 2023.</t>
  </si>
  <si>
    <t>OŠ IVANA KUKULJEVIĆA SISAK</t>
  </si>
  <si>
    <t>UKUPNO</t>
  </si>
  <si>
    <t>P1006</t>
  </si>
  <si>
    <t>OSNOVNO ŠKOLSKO OBRAZOVANJE</t>
  </si>
  <si>
    <t>A100001</t>
  </si>
  <si>
    <t>MAT.POSL.-DECENTRALIZACIJA</t>
  </si>
  <si>
    <t>Rashodi poslovanja</t>
  </si>
  <si>
    <t>Materijalni rashodi</t>
  </si>
  <si>
    <t>Naknade troškova zaposlenima</t>
  </si>
  <si>
    <t>Rashodi za materijal i energiju</t>
  </si>
  <si>
    <t>Rashodi za usluge</t>
  </si>
  <si>
    <t>Ostali rashodi</t>
  </si>
  <si>
    <t>A100003</t>
  </si>
  <si>
    <t>PLAĆE MZO</t>
  </si>
  <si>
    <t>Rashodi za zaposlene</t>
  </si>
  <si>
    <t>Plaće (Bruto)</t>
  </si>
  <si>
    <t>Ostali rashodi za zaposlene</t>
  </si>
  <si>
    <t>Doprinosi na plaće</t>
  </si>
  <si>
    <t>Ostali nespomenuti rashodi poslovanja</t>
  </si>
  <si>
    <t>P1007</t>
  </si>
  <si>
    <r>
      <t xml:space="preserve">PODIZANJE </t>
    </r>
    <r>
      <rPr>
        <b/>
        <sz val="9"/>
        <color indexed="17"/>
        <rFont val="Arial"/>
        <family val="2"/>
        <charset val="238"/>
      </rPr>
      <t>OBRAZOVNOG STANDARDA</t>
    </r>
  </si>
  <si>
    <t>PRODUŽENI BORAVAK</t>
  </si>
  <si>
    <t>Rashodi za nabavu nefinancijske imovine</t>
  </si>
  <si>
    <t>Rashodi za nabavu proizvedene dugotrajne imovine</t>
  </si>
  <si>
    <t>Uređaji, strojevi i oprema za ostale namjene</t>
  </si>
  <si>
    <t>A100004</t>
  </si>
  <si>
    <t>GRAĐANSKI ODGOJ I OBRAZOVANJE</t>
  </si>
  <si>
    <t>Uredska oprema i namještaj</t>
  </si>
  <si>
    <t>A100006</t>
  </si>
  <si>
    <t>IZVANNASTAVNE AKTIVNOSTI</t>
  </si>
  <si>
    <t>Knjige</t>
  </si>
  <si>
    <t>A100008</t>
  </si>
  <si>
    <t>MATERIJALNO POSLOVANJE -IZNAD STANDARDA</t>
  </si>
  <si>
    <t>Plaće (bruto)</t>
  </si>
  <si>
    <t>Naknade troškova osobama izvan radnog odnosa</t>
  </si>
  <si>
    <t>Naknade za prijevoz učenika</t>
  </si>
  <si>
    <t>Rashodi za nabavu neproizvodne dugotrajne imovine</t>
  </si>
  <si>
    <t>Nematerijalna imovina</t>
  </si>
  <si>
    <t>Oprema</t>
  </si>
  <si>
    <t>A100010</t>
  </si>
  <si>
    <t>NABAVA UDŽBENIKA</t>
  </si>
  <si>
    <t>Nabava radnih bilježnica i mapa/radnih udžbenika</t>
  </si>
  <si>
    <t>Udžbenici</t>
  </si>
  <si>
    <t>T100007</t>
  </si>
  <si>
    <t>RUKOM POD RUKU</t>
  </si>
  <si>
    <t>ŠKOLSKA KUHINJA</t>
  </si>
  <si>
    <t>ŠKOLSKA PREHRANA</t>
  </si>
  <si>
    <t>T100001</t>
  </si>
  <si>
    <t>ZDRAVI OBJED SVIMA</t>
  </si>
  <si>
    <t>T100002</t>
  </si>
  <si>
    <t>HEALTHY MEAL STANDARD</t>
  </si>
  <si>
    <t>Intelektualne i osobe usluge</t>
  </si>
  <si>
    <t>T100004</t>
  </si>
  <si>
    <t>ŠKOLSKA SHEMA</t>
  </si>
  <si>
    <t>T100005</t>
  </si>
  <si>
    <t>ŠKOLSKI MEDNI DAN</t>
  </si>
  <si>
    <t>Izradila:</t>
  </si>
  <si>
    <t>Datum:</t>
  </si>
  <si>
    <t>Telefon:</t>
  </si>
  <si>
    <t>044/549-797</t>
  </si>
  <si>
    <t xml:space="preserve">  </t>
  </si>
  <si>
    <t>Mirela Perković</t>
  </si>
  <si>
    <t>Ravnatelj škole:</t>
  </si>
  <si>
    <t>Nenad Potkonjak</t>
  </si>
  <si>
    <t>Prijedlog
 plana za
2022.</t>
  </si>
  <si>
    <t>Projekcija
plana za
2023.</t>
  </si>
  <si>
    <t>Projekcija
plana za
2024.</t>
  </si>
  <si>
    <t>PLAN PRIHODA I PRIMITAKA</t>
  </si>
  <si>
    <t>u kunama</t>
  </si>
  <si>
    <t>Izvor prihoda i primitaka</t>
  </si>
  <si>
    <t>Oznaka                           rač. iz                                      računskog                                         plana</t>
  </si>
  <si>
    <t xml:space="preserve">Donacije </t>
  </si>
  <si>
    <t>Prihodi od prodaje  nefinancijske imovine i nadoknade šteta s osnova osiguranja</t>
  </si>
  <si>
    <t>Višak prihoda</t>
  </si>
  <si>
    <t>Ukupno (po izvorima)</t>
  </si>
  <si>
    <t>Ukupno prihodi i primici za 2020.</t>
  </si>
  <si>
    <t>Ukupno prihodi i primici za 2021.</t>
  </si>
  <si>
    <t>2022.</t>
  </si>
  <si>
    <t>Ukupno prihodi i primici za 2022.</t>
  </si>
  <si>
    <t>2023.</t>
  </si>
  <si>
    <t>2024.</t>
  </si>
  <si>
    <t>PRIJEDLOG PLANA ZA 2024.</t>
  </si>
  <si>
    <t>16.12.2021.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</si>
</sst>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u/>
      <sz val="11"/>
      <color theme="9" tint="-0.249977111117893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9"/>
      <color indexed="17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3" fontId="5" fillId="0" borderId="0" xfId="0" applyNumberFormat="1" applyFont="1" applyBorder="1"/>
    <xf numFmtId="3" fontId="7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0" fillId="4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5" xfId="0" applyNumberFormat="1" applyFont="1" applyFill="1" applyBorder="1" applyAlignment="1" applyProtection="1"/>
    <xf numFmtId="0" fontId="11" fillId="0" borderId="5" xfId="0" applyNumberFormat="1" applyFont="1" applyFill="1" applyBorder="1" applyAlignment="1" applyProtection="1">
      <alignment wrapText="1"/>
    </xf>
    <xf numFmtId="0" fontId="10" fillId="0" borderId="5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horizontal="center"/>
    </xf>
    <xf numFmtId="0" fontId="12" fillId="0" borderId="5" xfId="0" applyNumberFormat="1" applyFont="1" applyFill="1" applyBorder="1" applyAlignment="1" applyProtection="1">
      <alignment wrapText="1"/>
    </xf>
    <xf numFmtId="164" fontId="12" fillId="0" borderId="5" xfId="0" applyNumberFormat="1" applyFont="1" applyFill="1" applyBorder="1" applyAlignment="1" applyProtection="1"/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wrapText="1"/>
    </xf>
    <xf numFmtId="164" fontId="13" fillId="0" borderId="5" xfId="0" applyNumberFormat="1" applyFont="1" applyFill="1" applyBorder="1" applyAlignment="1" applyProtection="1"/>
    <xf numFmtId="164" fontId="14" fillId="0" borderId="5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wrapText="1"/>
    </xf>
    <xf numFmtId="164" fontId="15" fillId="0" borderId="5" xfId="0" applyNumberFormat="1" applyFont="1" applyFill="1" applyBorder="1" applyAlignment="1" applyProtection="1"/>
    <xf numFmtId="164" fontId="6" fillId="0" borderId="5" xfId="0" applyNumberFormat="1" applyFont="1" applyFill="1" applyBorder="1" applyAlignment="1" applyProtection="1"/>
    <xf numFmtId="164" fontId="10" fillId="0" borderId="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center" vertical="center"/>
    </xf>
    <xf numFmtId="164" fontId="9" fillId="0" borderId="5" xfId="0" applyNumberFormat="1" applyFont="1" applyFill="1" applyBorder="1" applyAlignment="1" applyProtection="1"/>
    <xf numFmtId="164" fontId="9" fillId="0" borderId="5" xfId="1" applyNumberFormat="1" applyFont="1" applyFill="1" applyBorder="1" applyAlignment="1" applyProtection="1"/>
    <xf numFmtId="164" fontId="17" fillId="0" borderId="5" xfId="0" applyNumberFormat="1" applyFont="1" applyFill="1" applyBorder="1" applyAlignment="1" applyProtection="1"/>
    <xf numFmtId="0" fontId="15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wrapText="1"/>
    </xf>
    <xf numFmtId="164" fontId="14" fillId="5" borderId="5" xfId="0" applyNumberFormat="1" applyFont="1" applyFill="1" applyBorder="1" applyAlignment="1" applyProtection="1"/>
    <xf numFmtId="2" fontId="15" fillId="0" borderId="5" xfId="0" applyNumberFormat="1" applyFont="1" applyFill="1" applyBorder="1" applyAlignment="1" applyProtection="1"/>
    <xf numFmtId="164" fontId="18" fillId="0" borderId="5" xfId="0" applyNumberFormat="1" applyFont="1" applyFill="1" applyBorder="1" applyAlignment="1" applyProtection="1"/>
    <xf numFmtId="164" fontId="19" fillId="0" borderId="5" xfId="0" applyNumberFormat="1" applyFont="1" applyFill="1" applyBorder="1" applyAlignment="1" applyProtection="1"/>
    <xf numFmtId="2" fontId="6" fillId="0" borderId="5" xfId="0" applyNumberFormat="1" applyFont="1" applyFill="1" applyBorder="1" applyAlignment="1" applyProtection="1"/>
    <xf numFmtId="2" fontId="9" fillId="0" borderId="5" xfId="0" applyNumberFormat="1" applyFont="1" applyFill="1" applyBorder="1" applyAlignment="1" applyProtection="1"/>
    <xf numFmtId="2" fontId="10" fillId="0" borderId="5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wrapText="1"/>
    </xf>
    <xf numFmtId="0" fontId="6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164" fontId="5" fillId="0" borderId="5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Border="1" applyAlignment="1">
      <alignment horizontal="center"/>
    </xf>
    <xf numFmtId="0" fontId="20" fillId="0" borderId="0" xfId="0" applyNumberFormat="1" applyFont="1" applyBorder="1"/>
    <xf numFmtId="3" fontId="7" fillId="0" borderId="0" xfId="0" applyNumberFormat="1" applyFont="1" applyBorder="1"/>
    <xf numFmtId="3" fontId="20" fillId="0" borderId="0" xfId="0" applyNumberFormat="1" applyFont="1" applyBorder="1"/>
    <xf numFmtId="3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/>
    <xf numFmtId="0" fontId="7" fillId="0" borderId="0" xfId="0" applyNumberFormat="1" applyFont="1" applyBorder="1" applyAlignment="1">
      <alignment horizontal="center"/>
    </xf>
    <xf numFmtId="1" fontId="5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1" fontId="6" fillId="6" borderId="12" xfId="0" applyNumberFormat="1" applyFont="1" applyFill="1" applyBorder="1" applyAlignment="1">
      <alignment horizontal="right" vertical="top" wrapText="1"/>
    </xf>
    <xf numFmtId="1" fontId="6" fillId="6" borderId="16" xfId="0" applyNumberFormat="1" applyFont="1" applyFill="1" applyBorder="1" applyAlignment="1">
      <alignment horizontal="left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left" wrapText="1"/>
    </xf>
    <xf numFmtId="3" fontId="5" fillId="0" borderId="21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/>
    <xf numFmtId="164" fontId="5" fillId="0" borderId="22" xfId="0" applyNumberFormat="1" applyFont="1" applyBorder="1" applyAlignment="1">
      <alignment horizont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1" fontId="5" fillId="0" borderId="25" xfId="0" applyNumberFormat="1" applyFont="1" applyBorder="1" applyAlignment="1">
      <alignment horizontal="left" wrapText="1"/>
    </xf>
    <xf numFmtId="3" fontId="5" fillId="0" borderId="26" xfId="0" applyNumberFormat="1" applyFont="1" applyBorder="1"/>
    <xf numFmtId="164" fontId="5" fillId="0" borderId="27" xfId="0" applyNumberFormat="1" applyFont="1" applyBorder="1"/>
    <xf numFmtId="164" fontId="5" fillId="0" borderId="28" xfId="0" applyNumberFormat="1" applyFont="1" applyBorder="1"/>
    <xf numFmtId="3" fontId="5" fillId="0" borderId="29" xfId="0" applyNumberFormat="1" applyFont="1" applyBorder="1"/>
    <xf numFmtId="164" fontId="5" fillId="0" borderId="26" xfId="0" applyNumberFormat="1" applyFont="1" applyBorder="1"/>
    <xf numFmtId="164" fontId="5" fillId="0" borderId="29" xfId="0" applyNumberFormat="1" applyFont="1" applyBorder="1"/>
    <xf numFmtId="1" fontId="5" fillId="0" borderId="30" xfId="0" applyNumberFormat="1" applyFont="1" applyBorder="1" applyAlignment="1">
      <alignment wrapText="1"/>
    </xf>
    <xf numFmtId="3" fontId="5" fillId="0" borderId="31" xfId="0" applyNumberFormat="1" applyFont="1" applyBorder="1"/>
    <xf numFmtId="3" fontId="5" fillId="0" borderId="32" xfId="0" applyNumberFormat="1" applyFont="1" applyBorder="1"/>
    <xf numFmtId="3" fontId="5" fillId="0" borderId="33" xfId="0" applyNumberFormat="1" applyFont="1" applyBorder="1"/>
    <xf numFmtId="3" fontId="5" fillId="0" borderId="34" xfId="0" applyNumberFormat="1" applyFont="1" applyBorder="1"/>
    <xf numFmtId="1" fontId="6" fillId="0" borderId="35" xfId="0" applyNumberFormat="1" applyFont="1" applyBorder="1" applyAlignment="1">
      <alignment wrapText="1"/>
    </xf>
    <xf numFmtId="3" fontId="6" fillId="0" borderId="17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0" fontId="9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1" fontId="6" fillId="0" borderId="12" xfId="0" applyNumberFormat="1" applyFont="1" applyFill="1" applyBorder="1" applyAlignment="1">
      <alignment horizontal="right" vertical="top" wrapText="1"/>
    </xf>
    <xf numFmtId="1" fontId="6" fillId="0" borderId="16" xfId="0" applyNumberFormat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/>
    </xf>
    <xf numFmtId="0" fontId="24" fillId="0" borderId="0" xfId="0" applyFont="1" applyBorder="1" applyAlignment="1">
      <alignment horizontal="center" vertical="center"/>
    </xf>
    <xf numFmtId="3" fontId="5" fillId="0" borderId="22" xfId="0" applyNumberFormat="1" applyFont="1" applyBorder="1"/>
    <xf numFmtId="3" fontId="5" fillId="0" borderId="22" xfId="0" applyNumberFormat="1" applyFont="1" applyBorder="1" applyAlignment="1">
      <alignment horizontal="center" wrapText="1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wrapText="1"/>
    </xf>
    <xf numFmtId="0" fontId="10" fillId="0" borderId="0" xfId="0" applyNumberFormat="1" applyFont="1" applyFill="1" applyBorder="1" applyAlignment="1" applyProtection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6" fillId="0" borderId="0" xfId="0" quotePrefix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164" fontId="5" fillId="5" borderId="22" xfId="0" applyNumberFormat="1" applyFont="1" applyFill="1" applyBorder="1" applyAlignment="1">
      <alignment horizontal="center" vertical="center" wrapText="1"/>
    </xf>
    <xf numFmtId="164" fontId="5" fillId="5" borderId="27" xfId="0" applyNumberFormat="1" applyFont="1" applyFill="1" applyBorder="1"/>
    <xf numFmtId="164" fontId="9" fillId="0" borderId="0" xfId="0" applyNumberFormat="1" applyFont="1" applyFill="1" applyBorder="1" applyAlignment="1" applyProtection="1"/>
    <xf numFmtId="3" fontId="6" fillId="0" borderId="0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wrapText="1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8" xfId="0" applyNumberFormat="1" applyFont="1" applyBorder="1"/>
    <xf numFmtId="3" fontId="6" fillId="0" borderId="0" xfId="0" applyNumberFormat="1" applyFont="1" applyBorder="1" applyAlignment="1">
      <alignment horizontal="left" wrapText="1"/>
    </xf>
    <xf numFmtId="3" fontId="6" fillId="0" borderId="0" xfId="0" quotePrefix="1" applyNumberFormat="1" applyFont="1" applyBorder="1" applyAlignment="1">
      <alignment horizontal="left" wrapText="1"/>
    </xf>
    <xf numFmtId="0" fontId="5" fillId="0" borderId="0" xfId="0" applyFont="1" applyAlignment="1">
      <alignment wrapText="1"/>
    </xf>
    <xf numFmtId="3" fontId="7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left" vertical="center" wrapText="1"/>
    </xf>
    <xf numFmtId="3" fontId="2" fillId="3" borderId="6" xfId="0" applyNumberFormat="1" applyFont="1" applyFill="1" applyBorder="1" applyAlignment="1">
      <alignment horizontal="left" vertical="center" wrapText="1"/>
    </xf>
    <xf numFmtId="3" fontId="2" fillId="3" borderId="7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left" wrapText="1"/>
    </xf>
    <xf numFmtId="3" fontId="5" fillId="0" borderId="0" xfId="0" quotePrefix="1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3" fillId="2" borderId="5" xfId="0" applyNumberFormat="1" applyFont="1" applyFill="1" applyBorder="1" applyAlignment="1">
      <alignment horizontal="center" wrapText="1"/>
    </xf>
    <xf numFmtId="3" fontId="6" fillId="0" borderId="13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18</xdr:row>
      <xdr:rowOff>19050</xdr:rowOff>
    </xdr:from>
    <xdr:to>
      <xdr:col>1</xdr:col>
      <xdr:colOff>0</xdr:colOff>
      <xdr:row>20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</xdr:row>
      <xdr:rowOff>19050</xdr:rowOff>
    </xdr:from>
    <xdr:to>
      <xdr:col>0</xdr:col>
      <xdr:colOff>1057275</xdr:colOff>
      <xdr:row>20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9525" y="500062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34</xdr:row>
      <xdr:rowOff>28575</xdr:rowOff>
    </xdr:from>
    <xdr:to>
      <xdr:col>1</xdr:col>
      <xdr:colOff>0</xdr:colOff>
      <xdr:row>36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9050" y="9686925"/>
          <a:ext cx="1047750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34</xdr:row>
      <xdr:rowOff>28575</xdr:rowOff>
    </xdr:from>
    <xdr:to>
      <xdr:col>0</xdr:col>
      <xdr:colOff>1057275</xdr:colOff>
      <xdr:row>36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9525" y="9686925"/>
          <a:ext cx="1047750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151"/>
  <sheetViews>
    <sheetView tabSelected="1" topLeftCell="A13" workbookViewId="0">
      <selection activeCell="F150" sqref="F150"/>
    </sheetView>
  </sheetViews>
  <sheetFormatPr defaultRowHeight="15" x14ac:dyDescent="0.25"/>
  <cols>
    <col min="2" max="2" width="28.42578125" customWidth="1"/>
    <col min="3" max="3" width="25.5703125" customWidth="1"/>
    <col min="4" max="4" width="23.5703125" customWidth="1"/>
    <col min="5" max="5" width="18.140625" customWidth="1"/>
    <col min="6" max="6" width="14.140625" bestFit="1" customWidth="1"/>
    <col min="7" max="7" width="15.7109375" bestFit="1" customWidth="1"/>
    <col min="8" max="9" width="12" bestFit="1" customWidth="1"/>
    <col min="11" max="12" width="18.28515625" bestFit="1" customWidth="1"/>
  </cols>
  <sheetData>
    <row r="4" spans="1:10" x14ac:dyDescent="0.25">
      <c r="A4" s="1" t="s">
        <v>0</v>
      </c>
      <c r="B4" s="2"/>
      <c r="C4" s="3"/>
      <c r="D4" s="4"/>
      <c r="E4" s="5"/>
      <c r="F4" s="6"/>
      <c r="G4" s="7"/>
      <c r="H4" s="7"/>
      <c r="I4" s="7"/>
      <c r="J4" s="7"/>
    </row>
    <row r="5" spans="1:10" x14ac:dyDescent="0.25">
      <c r="A5" s="1" t="s">
        <v>1</v>
      </c>
      <c r="B5" s="2"/>
      <c r="C5" s="3"/>
      <c r="D5" s="4"/>
      <c r="E5" s="5"/>
      <c r="F5" s="5"/>
      <c r="G5" s="8"/>
      <c r="H5" s="8"/>
      <c r="I5" s="8"/>
      <c r="J5" s="8"/>
    </row>
    <row r="6" spans="1:10" x14ac:dyDescent="0.25">
      <c r="A6" s="1" t="s">
        <v>2</v>
      </c>
      <c r="B6" s="2"/>
      <c r="C6" s="9"/>
      <c r="D6" s="5"/>
      <c r="E6" s="5"/>
      <c r="F6" s="5"/>
      <c r="G6" s="8"/>
      <c r="H6" s="8"/>
      <c r="I6" s="8"/>
      <c r="J6" s="8"/>
    </row>
    <row r="7" spans="1:10" x14ac:dyDescent="0.25">
      <c r="A7" s="148" t="s">
        <v>3</v>
      </c>
      <c r="B7" s="148"/>
      <c r="C7" s="148"/>
      <c r="D7" s="148"/>
      <c r="E7" s="148"/>
      <c r="F7" s="148"/>
      <c r="G7" s="8"/>
      <c r="H7" s="8"/>
      <c r="I7" s="8"/>
      <c r="J7" s="8"/>
    </row>
    <row r="8" spans="1:10" x14ac:dyDescent="0.25">
      <c r="A8" s="148" t="s">
        <v>4</v>
      </c>
      <c r="B8" s="148"/>
      <c r="C8" s="148"/>
      <c r="D8" s="148"/>
      <c r="E8" s="148"/>
      <c r="F8" s="9"/>
      <c r="G8" s="8"/>
      <c r="H8" s="8"/>
      <c r="I8" s="8"/>
      <c r="J8" s="8"/>
    </row>
    <row r="9" spans="1:10" x14ac:dyDescent="0.25">
      <c r="A9" s="10"/>
      <c r="B9" s="11"/>
      <c r="C9" s="11"/>
      <c r="D9" s="11"/>
      <c r="E9" s="11"/>
      <c r="F9" s="8"/>
      <c r="G9" s="8"/>
      <c r="H9" s="8"/>
      <c r="I9" s="8"/>
      <c r="J9" s="8"/>
    </row>
    <row r="10" spans="1:10" ht="36.75" x14ac:dyDescent="0.25">
      <c r="A10" s="149" t="s">
        <v>5</v>
      </c>
      <c r="B10" s="149"/>
      <c r="C10" s="12" t="s">
        <v>91</v>
      </c>
      <c r="D10" s="12" t="s">
        <v>92</v>
      </c>
      <c r="E10" s="12" t="s">
        <v>93</v>
      </c>
      <c r="F10" s="8"/>
      <c r="G10" s="8"/>
      <c r="H10" s="8"/>
      <c r="I10" s="8"/>
      <c r="J10" s="8"/>
    </row>
    <row r="11" spans="1:10" x14ac:dyDescent="0.25">
      <c r="A11" s="137" t="s">
        <v>6</v>
      </c>
      <c r="B11" s="138"/>
      <c r="C11" s="13">
        <f>SUM(C12:C14)</f>
        <v>7247751</v>
      </c>
      <c r="D11" s="13">
        <f>SUM(D12:D14)</f>
        <v>7247751</v>
      </c>
      <c r="E11" s="13">
        <f>SUM(E12:E14)</f>
        <v>7247751</v>
      </c>
      <c r="F11" s="8"/>
      <c r="G11" s="8"/>
      <c r="H11" s="8"/>
      <c r="I11" s="8"/>
      <c r="J11" s="8"/>
    </row>
    <row r="12" spans="1:10" x14ac:dyDescent="0.25">
      <c r="A12" s="142" t="s">
        <v>7</v>
      </c>
      <c r="B12" s="143"/>
      <c r="C12" s="146">
        <v>7242751</v>
      </c>
      <c r="D12" s="146">
        <v>7242751</v>
      </c>
      <c r="E12" s="146">
        <v>7242751</v>
      </c>
      <c r="F12" s="8"/>
      <c r="G12" s="8"/>
      <c r="H12" s="8"/>
      <c r="I12" s="8"/>
      <c r="J12" s="8"/>
    </row>
    <row r="13" spans="1:10" x14ac:dyDescent="0.25">
      <c r="A13" s="144"/>
      <c r="B13" s="145"/>
      <c r="C13" s="147"/>
      <c r="D13" s="147"/>
      <c r="E13" s="147"/>
      <c r="F13" s="8"/>
      <c r="G13" s="8"/>
      <c r="H13" s="8"/>
      <c r="I13" s="8"/>
      <c r="J13" s="8"/>
    </row>
    <row r="14" spans="1:10" x14ac:dyDescent="0.25">
      <c r="A14" s="135" t="s">
        <v>8</v>
      </c>
      <c r="B14" s="136"/>
      <c r="C14" s="14">
        <v>5000</v>
      </c>
      <c r="D14" s="14">
        <v>5000</v>
      </c>
      <c r="E14" s="14">
        <v>5000</v>
      </c>
      <c r="F14" s="8"/>
      <c r="G14" s="8"/>
      <c r="H14" s="8"/>
      <c r="I14" s="8"/>
      <c r="J14" s="8"/>
    </row>
    <row r="15" spans="1:10" x14ac:dyDescent="0.25">
      <c r="A15" s="137" t="s">
        <v>9</v>
      </c>
      <c r="B15" s="138"/>
      <c r="C15" s="13">
        <f>SUM(C16:C17)</f>
        <v>8002780</v>
      </c>
      <c r="D15" s="13">
        <f>SUM(D16:D17)</f>
        <v>8002780</v>
      </c>
      <c r="E15" s="13">
        <f>SUM(E16:E17)</f>
        <v>8002780</v>
      </c>
      <c r="F15" s="8"/>
      <c r="G15" s="8"/>
      <c r="H15" s="8"/>
      <c r="I15" s="8"/>
      <c r="J15" s="8"/>
    </row>
    <row r="16" spans="1:10" x14ac:dyDescent="0.25">
      <c r="A16" s="135" t="s">
        <v>10</v>
      </c>
      <c r="B16" s="136"/>
      <c r="C16" s="14">
        <v>7999680</v>
      </c>
      <c r="D16" s="14">
        <v>7999680</v>
      </c>
      <c r="E16" s="14">
        <v>7999680</v>
      </c>
      <c r="F16" s="8"/>
      <c r="G16" s="8"/>
      <c r="H16" s="8"/>
      <c r="I16" s="8"/>
      <c r="J16" s="8"/>
    </row>
    <row r="17" spans="1:13" x14ac:dyDescent="0.25">
      <c r="A17" s="135" t="s">
        <v>11</v>
      </c>
      <c r="B17" s="136"/>
      <c r="C17" s="14">
        <v>3100</v>
      </c>
      <c r="D17" s="14">
        <v>3100</v>
      </c>
      <c r="E17" s="14">
        <v>3100</v>
      </c>
      <c r="F17" s="8"/>
      <c r="G17" s="8"/>
      <c r="H17" s="8"/>
      <c r="I17" s="8"/>
      <c r="J17" s="8"/>
    </row>
    <row r="18" spans="1:13" x14ac:dyDescent="0.25">
      <c r="A18" s="137" t="s">
        <v>12</v>
      </c>
      <c r="B18" s="138"/>
      <c r="C18" s="13">
        <v>0</v>
      </c>
      <c r="D18" s="13">
        <v>0</v>
      </c>
      <c r="E18" s="13">
        <v>0</v>
      </c>
      <c r="F18" s="8"/>
      <c r="G18" s="8"/>
      <c r="H18" s="8"/>
      <c r="I18" s="8"/>
      <c r="J18" s="8"/>
    </row>
    <row r="19" spans="1:13" ht="13.5" customHeight="1" x14ac:dyDescent="0.25">
      <c r="A19" s="10"/>
      <c r="B19" s="11"/>
      <c r="C19" s="11"/>
      <c r="D19" s="11"/>
      <c r="E19" s="11"/>
      <c r="F19" s="8"/>
      <c r="G19" s="8"/>
      <c r="H19" s="8"/>
      <c r="I19" s="8"/>
      <c r="J19" s="8"/>
    </row>
    <row r="20" spans="1:13" ht="29.25" customHeight="1" x14ac:dyDescent="0.25">
      <c r="A20" s="139" t="s">
        <v>13</v>
      </c>
      <c r="B20" s="140"/>
      <c r="C20" s="140"/>
      <c r="D20" s="141"/>
      <c r="E20" s="15"/>
      <c r="F20" s="15"/>
      <c r="G20" s="15"/>
      <c r="H20" s="15"/>
      <c r="I20" s="16"/>
      <c r="J20" s="8"/>
    </row>
    <row r="21" spans="1:13" x14ac:dyDescent="0.25">
      <c r="A21" s="130" t="s">
        <v>14</v>
      </c>
      <c r="B21" s="131"/>
      <c r="C21" s="132"/>
      <c r="D21" s="132"/>
      <c r="E21" s="132"/>
      <c r="F21" s="132"/>
      <c r="G21" s="132"/>
      <c r="H21" s="132"/>
      <c r="I21" s="132"/>
      <c r="J21" s="8"/>
    </row>
    <row r="23" spans="1:13" ht="33.75" customHeight="1" x14ac:dyDescent="0.25">
      <c r="A23" s="17"/>
      <c r="B23" s="18" t="s">
        <v>15</v>
      </c>
      <c r="C23" s="19"/>
      <c r="D23" s="19"/>
      <c r="E23" s="19"/>
      <c r="F23" s="19"/>
      <c r="G23" s="19"/>
      <c r="H23" s="19"/>
      <c r="I23" s="19"/>
      <c r="J23" s="19"/>
      <c r="K23" s="20"/>
      <c r="L23" s="20"/>
      <c r="M23" s="20"/>
    </row>
    <row r="24" spans="1:13" ht="89.25" x14ac:dyDescent="0.25">
      <c r="A24" s="21" t="s">
        <v>16</v>
      </c>
      <c r="B24" s="22" t="s">
        <v>17</v>
      </c>
      <c r="C24" s="21" t="s">
        <v>25</v>
      </c>
      <c r="D24" s="21" t="s">
        <v>18</v>
      </c>
      <c r="E24" s="21" t="s">
        <v>19</v>
      </c>
      <c r="F24" s="21" t="s">
        <v>20</v>
      </c>
      <c r="G24" s="21" t="s">
        <v>21</v>
      </c>
      <c r="H24" s="21" t="s">
        <v>22</v>
      </c>
      <c r="I24" s="21" t="s">
        <v>23</v>
      </c>
      <c r="J24" s="21" t="s">
        <v>24</v>
      </c>
      <c r="K24" s="21" t="s">
        <v>26</v>
      </c>
      <c r="L24" s="21" t="s">
        <v>108</v>
      </c>
      <c r="M24" s="23"/>
    </row>
    <row r="25" spans="1:13" x14ac:dyDescent="0.25">
      <c r="A25" s="24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0"/>
    </row>
    <row r="26" spans="1:13" ht="26.25" x14ac:dyDescent="0.25">
      <c r="A26" s="24"/>
      <c r="B26" s="27" t="s">
        <v>27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3"/>
    </row>
    <row r="27" spans="1:13" x14ac:dyDescent="0.25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0"/>
    </row>
    <row r="28" spans="1:13" x14ac:dyDescent="0.25">
      <c r="A28" s="29" t="s">
        <v>28</v>
      </c>
      <c r="B28" s="30"/>
      <c r="C28" s="31">
        <f>C29+C46+C115</f>
        <v>8002780</v>
      </c>
      <c r="D28" s="26"/>
      <c r="E28" s="26"/>
      <c r="F28" s="26"/>
      <c r="G28" s="26"/>
      <c r="H28" s="26"/>
      <c r="I28" s="26"/>
      <c r="J28" s="26"/>
      <c r="K28" s="31">
        <f>K29+K46+K115</f>
        <v>8002780</v>
      </c>
      <c r="L28" s="31">
        <f>K28</f>
        <v>8002780</v>
      </c>
      <c r="M28" s="20"/>
    </row>
    <row r="29" spans="1:13" ht="26.25" x14ac:dyDescent="0.25">
      <c r="A29" s="32" t="s">
        <v>29</v>
      </c>
      <c r="B29" s="33" t="s">
        <v>30</v>
      </c>
      <c r="C29" s="34">
        <f>C30+C37</f>
        <v>6295160</v>
      </c>
      <c r="D29" s="35"/>
      <c r="E29" s="26"/>
      <c r="F29" s="26"/>
      <c r="G29" s="26"/>
      <c r="H29" s="26"/>
      <c r="I29" s="26"/>
      <c r="J29" s="26"/>
      <c r="K29" s="34">
        <f>K30+K37</f>
        <v>6295160</v>
      </c>
      <c r="L29" s="34">
        <f>L30+L37</f>
        <v>6295160</v>
      </c>
      <c r="M29" s="20"/>
    </row>
    <row r="30" spans="1:13" ht="26.25" x14ac:dyDescent="0.25">
      <c r="A30" s="36" t="s">
        <v>31</v>
      </c>
      <c r="B30" s="37" t="s">
        <v>32</v>
      </c>
      <c r="C30" s="38">
        <f>D30</f>
        <v>224160</v>
      </c>
      <c r="D30" s="39">
        <f>D31</f>
        <v>224160</v>
      </c>
      <c r="E30" s="28"/>
      <c r="F30" s="28"/>
      <c r="G30" s="28"/>
      <c r="H30" s="28"/>
      <c r="I30" s="28"/>
      <c r="J30" s="28"/>
      <c r="K30" s="38">
        <f>C30</f>
        <v>224160</v>
      </c>
      <c r="L30" s="38">
        <f>K30</f>
        <v>224160</v>
      </c>
      <c r="M30" s="23"/>
    </row>
    <row r="31" spans="1:13" x14ac:dyDescent="0.25">
      <c r="A31" s="36">
        <v>3</v>
      </c>
      <c r="B31" s="37" t="s">
        <v>33</v>
      </c>
      <c r="C31" s="40"/>
      <c r="D31" s="40">
        <f>D32</f>
        <v>224160</v>
      </c>
      <c r="E31" s="28"/>
      <c r="F31" s="28"/>
      <c r="G31" s="28"/>
      <c r="H31" s="28"/>
      <c r="I31" s="28"/>
      <c r="J31" s="28"/>
      <c r="K31" s="40"/>
      <c r="L31" s="40"/>
      <c r="M31" s="23"/>
    </row>
    <row r="32" spans="1:13" x14ac:dyDescent="0.25">
      <c r="A32" s="36">
        <v>32</v>
      </c>
      <c r="B32" s="37" t="s">
        <v>34</v>
      </c>
      <c r="C32" s="40"/>
      <c r="D32" s="40">
        <f>SUM(D33:D36)</f>
        <v>224160</v>
      </c>
      <c r="E32" s="28"/>
      <c r="F32" s="28"/>
      <c r="G32" s="28"/>
      <c r="H32" s="28"/>
      <c r="I32" s="28"/>
      <c r="J32" s="28"/>
      <c r="K32" s="40"/>
      <c r="L32" s="40"/>
      <c r="M32" s="23"/>
    </row>
    <row r="33" spans="1:13" x14ac:dyDescent="0.25">
      <c r="A33" s="41">
        <v>321</v>
      </c>
      <c r="B33" s="25" t="s">
        <v>35</v>
      </c>
      <c r="C33" s="42"/>
      <c r="D33" s="42">
        <v>20000</v>
      </c>
      <c r="E33" s="26"/>
      <c r="F33" s="26"/>
      <c r="G33" s="26"/>
      <c r="H33" s="26"/>
      <c r="I33" s="26"/>
      <c r="J33" s="26"/>
      <c r="K33" s="42"/>
      <c r="L33" s="42"/>
      <c r="M33" s="20"/>
    </row>
    <row r="34" spans="1:13" x14ac:dyDescent="0.25">
      <c r="A34" s="41">
        <v>322</v>
      </c>
      <c r="B34" s="25" t="s">
        <v>36</v>
      </c>
      <c r="C34" s="42"/>
      <c r="D34" s="42">
        <v>75000</v>
      </c>
      <c r="E34" s="26"/>
      <c r="F34" s="26"/>
      <c r="G34" s="26"/>
      <c r="H34" s="26"/>
      <c r="I34" s="26"/>
      <c r="J34" s="26"/>
      <c r="K34" s="42"/>
      <c r="L34" s="42"/>
      <c r="M34" s="20"/>
    </row>
    <row r="35" spans="1:13" x14ac:dyDescent="0.25">
      <c r="A35" s="41">
        <v>323</v>
      </c>
      <c r="B35" s="25" t="s">
        <v>37</v>
      </c>
      <c r="C35" s="43"/>
      <c r="D35" s="43">
        <v>123660</v>
      </c>
      <c r="E35" s="26"/>
      <c r="F35" s="26"/>
      <c r="G35" s="26"/>
      <c r="H35" s="26"/>
      <c r="I35" s="26"/>
      <c r="J35" s="26"/>
      <c r="K35" s="43"/>
      <c r="L35" s="43"/>
      <c r="M35" s="20"/>
    </row>
    <row r="36" spans="1:13" x14ac:dyDescent="0.25">
      <c r="A36" s="41">
        <v>329</v>
      </c>
      <c r="B36" s="25" t="s">
        <v>38</v>
      </c>
      <c r="C36" s="42"/>
      <c r="D36" s="42">
        <v>5500</v>
      </c>
      <c r="E36" s="26"/>
      <c r="F36" s="26"/>
      <c r="G36" s="26"/>
      <c r="H36" s="26"/>
      <c r="I36" s="26"/>
      <c r="J36" s="26"/>
      <c r="K36" s="42"/>
      <c r="L36" s="42"/>
      <c r="M36" s="20"/>
    </row>
    <row r="37" spans="1:13" x14ac:dyDescent="0.25">
      <c r="A37" s="36" t="s">
        <v>39</v>
      </c>
      <c r="B37" s="37" t="s">
        <v>40</v>
      </c>
      <c r="C37" s="38">
        <f>C38</f>
        <v>6071000</v>
      </c>
      <c r="D37" s="26"/>
      <c r="E37" s="26"/>
      <c r="F37" s="26"/>
      <c r="G37" s="26"/>
      <c r="H37" s="26"/>
      <c r="I37" s="26"/>
      <c r="J37" s="26"/>
      <c r="K37" s="38">
        <f>C37</f>
        <v>6071000</v>
      </c>
      <c r="L37" s="38">
        <f>K37</f>
        <v>6071000</v>
      </c>
      <c r="M37" s="20"/>
    </row>
    <row r="38" spans="1:13" x14ac:dyDescent="0.25">
      <c r="A38" s="36">
        <v>3</v>
      </c>
      <c r="B38" s="37" t="s">
        <v>33</v>
      </c>
      <c r="C38" s="39">
        <f>G38</f>
        <v>6071000</v>
      </c>
      <c r="D38" s="26"/>
      <c r="E38" s="26"/>
      <c r="F38" s="26"/>
      <c r="G38" s="39">
        <f>G39+G43</f>
        <v>6071000</v>
      </c>
      <c r="H38" s="26"/>
      <c r="I38" s="26"/>
      <c r="J38" s="26"/>
      <c r="K38" s="39">
        <f>C38</f>
        <v>6071000</v>
      </c>
      <c r="L38" s="39">
        <f>C38</f>
        <v>6071000</v>
      </c>
      <c r="M38" s="20"/>
    </row>
    <row r="39" spans="1:13" x14ac:dyDescent="0.25">
      <c r="A39" s="36">
        <v>31</v>
      </c>
      <c r="B39" s="37" t="s">
        <v>41</v>
      </c>
      <c r="C39" s="40"/>
      <c r="D39" s="26"/>
      <c r="E39" s="26"/>
      <c r="F39" s="26"/>
      <c r="G39" s="40">
        <f>SUM(G40:G42)</f>
        <v>5961000</v>
      </c>
      <c r="H39" s="26"/>
      <c r="I39" s="26"/>
      <c r="J39" s="26"/>
      <c r="K39" s="40"/>
      <c r="L39" s="40"/>
      <c r="M39" s="20"/>
    </row>
    <row r="40" spans="1:13" x14ac:dyDescent="0.25">
      <c r="A40" s="41">
        <v>311</v>
      </c>
      <c r="B40" s="25" t="s">
        <v>42</v>
      </c>
      <c r="C40" s="42"/>
      <c r="D40" s="26"/>
      <c r="E40" s="26"/>
      <c r="F40" s="26"/>
      <c r="G40" s="42">
        <v>4882000</v>
      </c>
      <c r="H40" s="26"/>
      <c r="I40" s="26"/>
      <c r="J40" s="26"/>
      <c r="K40" s="42"/>
      <c r="L40" s="42"/>
      <c r="M40" s="20"/>
    </row>
    <row r="41" spans="1:13" x14ac:dyDescent="0.25">
      <c r="A41" s="41">
        <v>312</v>
      </c>
      <c r="B41" s="25" t="s">
        <v>43</v>
      </c>
      <c r="C41" s="42"/>
      <c r="D41" s="26"/>
      <c r="E41" s="26"/>
      <c r="F41" s="26"/>
      <c r="G41" s="42">
        <v>179000</v>
      </c>
      <c r="H41" s="26"/>
      <c r="I41" s="26"/>
      <c r="J41" s="26"/>
      <c r="K41" s="42"/>
      <c r="L41" s="42"/>
      <c r="M41" s="20"/>
    </row>
    <row r="42" spans="1:13" x14ac:dyDescent="0.25">
      <c r="A42" s="41">
        <v>313</v>
      </c>
      <c r="B42" s="25" t="s">
        <v>44</v>
      </c>
      <c r="C42" s="42"/>
      <c r="D42" s="26"/>
      <c r="E42" s="26"/>
      <c r="F42" s="26"/>
      <c r="G42" s="42">
        <v>900000</v>
      </c>
      <c r="H42" s="26"/>
      <c r="I42" s="26"/>
      <c r="J42" s="26"/>
      <c r="K42" s="42"/>
      <c r="L42" s="42"/>
      <c r="M42" s="20"/>
    </row>
    <row r="43" spans="1:13" x14ac:dyDescent="0.25">
      <c r="A43" s="36">
        <v>32</v>
      </c>
      <c r="B43" s="37" t="s">
        <v>34</v>
      </c>
      <c r="C43" s="40"/>
      <c r="D43" s="26"/>
      <c r="E43" s="26"/>
      <c r="F43" s="26"/>
      <c r="G43" s="40">
        <f>G44+G45+G69</f>
        <v>110000</v>
      </c>
      <c r="H43" s="26"/>
      <c r="I43" s="26"/>
      <c r="J43" s="26"/>
      <c r="K43" s="40"/>
      <c r="L43" s="40"/>
      <c r="M43" s="20"/>
    </row>
    <row r="44" spans="1:13" x14ac:dyDescent="0.25">
      <c r="A44" s="41">
        <v>321</v>
      </c>
      <c r="B44" s="25" t="s">
        <v>35</v>
      </c>
      <c r="C44" s="42"/>
      <c r="D44" s="26"/>
      <c r="E44" s="26"/>
      <c r="F44" s="26"/>
      <c r="G44" s="42">
        <v>80000</v>
      </c>
      <c r="H44" s="26"/>
      <c r="I44" s="26"/>
      <c r="J44" s="26"/>
      <c r="K44" s="42"/>
      <c r="L44" s="42"/>
      <c r="M44" s="20"/>
    </row>
    <row r="45" spans="1:13" ht="26.25" x14ac:dyDescent="0.25">
      <c r="A45" s="41">
        <v>329</v>
      </c>
      <c r="B45" s="25" t="s">
        <v>45</v>
      </c>
      <c r="C45" s="42"/>
      <c r="D45" s="26"/>
      <c r="E45" s="26"/>
      <c r="F45" s="26"/>
      <c r="G45" s="42">
        <v>30000</v>
      </c>
      <c r="H45" s="26"/>
      <c r="I45" s="26"/>
      <c r="J45" s="26"/>
      <c r="K45" s="42"/>
      <c r="L45" s="42"/>
      <c r="M45" s="20"/>
    </row>
    <row r="46" spans="1:13" ht="25.5" x14ac:dyDescent="0.25">
      <c r="A46" s="32" t="s">
        <v>46</v>
      </c>
      <c r="B46" s="33" t="s">
        <v>47</v>
      </c>
      <c r="C46" s="34">
        <f>C47+C61+C70+C79+C99+C106</f>
        <v>1421540</v>
      </c>
      <c r="D46" s="26"/>
      <c r="E46" s="26"/>
      <c r="F46" s="26"/>
      <c r="G46" s="26"/>
      <c r="H46" s="26"/>
      <c r="I46" s="26"/>
      <c r="J46" s="26"/>
      <c r="K46" s="34">
        <f>SUM(K47+K61+K70+K79+K99+K106)</f>
        <v>1421540</v>
      </c>
      <c r="L46" s="34">
        <f>L47+L61+L70+L79+L99+L106</f>
        <v>1421540</v>
      </c>
      <c r="M46" s="20"/>
    </row>
    <row r="47" spans="1:13" x14ac:dyDescent="0.25">
      <c r="A47" s="36" t="s">
        <v>31</v>
      </c>
      <c r="B47" s="37" t="s">
        <v>48</v>
      </c>
      <c r="C47" s="48">
        <f>C48+C58</f>
        <v>574500</v>
      </c>
      <c r="D47" s="35"/>
      <c r="E47" s="26"/>
      <c r="F47" s="48">
        <f>F48+F58</f>
        <v>302000</v>
      </c>
      <c r="G47" s="26"/>
      <c r="H47" s="26"/>
      <c r="I47" s="26"/>
      <c r="J47" s="26"/>
      <c r="K47" s="35">
        <f>K48+K58</f>
        <v>574500</v>
      </c>
      <c r="L47" s="35">
        <f>K47</f>
        <v>574500</v>
      </c>
      <c r="M47" s="20"/>
    </row>
    <row r="48" spans="1:13" x14ac:dyDescent="0.25">
      <c r="A48" s="36">
        <v>3</v>
      </c>
      <c r="B48" s="37" t="s">
        <v>33</v>
      </c>
      <c r="C48" s="38">
        <f>C49+C53</f>
        <v>554500</v>
      </c>
      <c r="D48" s="38">
        <f>D49+D53</f>
        <v>272500</v>
      </c>
      <c r="E48" s="26"/>
      <c r="F48" s="38">
        <f>F49+F53</f>
        <v>282000</v>
      </c>
      <c r="G48" s="26"/>
      <c r="H48" s="26"/>
      <c r="I48" s="26"/>
      <c r="J48" s="26"/>
      <c r="K48" s="38">
        <f>K49+K53</f>
        <v>554500</v>
      </c>
      <c r="L48" s="38">
        <f>L49+L53</f>
        <v>554500</v>
      </c>
      <c r="M48" s="20"/>
    </row>
    <row r="49" spans="1:13" x14ac:dyDescent="0.25">
      <c r="A49" s="36">
        <v>31</v>
      </c>
      <c r="B49" s="37" t="s">
        <v>41</v>
      </c>
      <c r="C49" s="40">
        <f>D49+F49</f>
        <v>354500</v>
      </c>
      <c r="D49" s="40">
        <f>SUM(D50:D52)</f>
        <v>268500</v>
      </c>
      <c r="E49" s="26"/>
      <c r="F49" s="40">
        <f>SUM(F50:F52)</f>
        <v>86000</v>
      </c>
      <c r="G49" s="26"/>
      <c r="H49" s="26"/>
      <c r="I49" s="26"/>
      <c r="J49" s="26"/>
      <c r="K49" s="40">
        <f>C49</f>
        <v>354500</v>
      </c>
      <c r="L49" s="40">
        <f>K49</f>
        <v>354500</v>
      </c>
      <c r="M49" s="20"/>
    </row>
    <row r="50" spans="1:13" x14ac:dyDescent="0.25">
      <c r="A50" s="41">
        <v>311</v>
      </c>
      <c r="B50" s="25" t="s">
        <v>42</v>
      </c>
      <c r="C50" s="42"/>
      <c r="D50" s="42">
        <v>229000</v>
      </c>
      <c r="E50" s="26"/>
      <c r="F50" s="42">
        <v>70000</v>
      </c>
      <c r="G50" s="26"/>
      <c r="H50" s="26"/>
      <c r="I50" s="26"/>
      <c r="J50" s="26"/>
      <c r="K50" s="42"/>
      <c r="L50" s="42"/>
      <c r="M50" s="20"/>
    </row>
    <row r="51" spans="1:13" x14ac:dyDescent="0.25">
      <c r="A51" s="41">
        <v>312</v>
      </c>
      <c r="B51" s="25" t="s">
        <v>43</v>
      </c>
      <c r="C51" s="42"/>
      <c r="D51" s="42">
        <v>4500</v>
      </c>
      <c r="E51" s="26"/>
      <c r="F51" s="42">
        <v>6000</v>
      </c>
      <c r="G51" s="26"/>
      <c r="H51" s="26"/>
      <c r="I51" s="26"/>
      <c r="J51" s="26"/>
      <c r="K51" s="42"/>
      <c r="L51" s="42"/>
      <c r="M51" s="20"/>
    </row>
    <row r="52" spans="1:13" x14ac:dyDescent="0.25">
      <c r="A52" s="41">
        <v>313</v>
      </c>
      <c r="B52" s="25" t="s">
        <v>44</v>
      </c>
      <c r="C52" s="42"/>
      <c r="D52" s="42">
        <v>35000</v>
      </c>
      <c r="E52" s="26"/>
      <c r="F52" s="42">
        <v>10000</v>
      </c>
      <c r="G52" s="26"/>
      <c r="H52" s="26"/>
      <c r="I52" s="26"/>
      <c r="J52" s="26"/>
      <c r="K52" s="42"/>
      <c r="L52" s="42"/>
      <c r="M52" s="20"/>
    </row>
    <row r="53" spans="1:13" x14ac:dyDescent="0.25">
      <c r="A53" s="36">
        <v>32</v>
      </c>
      <c r="B53" s="37" t="s">
        <v>34</v>
      </c>
      <c r="C53" s="40">
        <f>D53+F53</f>
        <v>200000</v>
      </c>
      <c r="D53" s="40">
        <f>D54</f>
        <v>4000</v>
      </c>
      <c r="E53" s="26"/>
      <c r="F53" s="40">
        <f>SUM(F54:F57)</f>
        <v>196000</v>
      </c>
      <c r="G53" s="26"/>
      <c r="H53" s="26"/>
      <c r="I53" s="26"/>
      <c r="J53" s="26"/>
      <c r="K53" s="40">
        <f>C53</f>
        <v>200000</v>
      </c>
      <c r="L53" s="40">
        <f>C53</f>
        <v>200000</v>
      </c>
      <c r="M53" s="20"/>
    </row>
    <row r="54" spans="1:13" x14ac:dyDescent="0.25">
      <c r="A54" s="41">
        <v>321</v>
      </c>
      <c r="B54" s="25" t="s">
        <v>35</v>
      </c>
      <c r="C54" s="42"/>
      <c r="D54" s="42">
        <v>4000</v>
      </c>
      <c r="E54" s="26"/>
      <c r="F54" s="42">
        <v>3500</v>
      </c>
      <c r="G54" s="26"/>
      <c r="H54" s="26"/>
      <c r="I54" s="26"/>
      <c r="J54" s="26"/>
      <c r="K54" s="42"/>
      <c r="L54" s="42"/>
      <c r="M54" s="20"/>
    </row>
    <row r="55" spans="1:13" x14ac:dyDescent="0.25">
      <c r="A55" s="41">
        <v>322</v>
      </c>
      <c r="B55" s="25" t="s">
        <v>36</v>
      </c>
      <c r="C55" s="42"/>
      <c r="D55" s="26"/>
      <c r="E55" s="26"/>
      <c r="F55" s="42">
        <v>180000</v>
      </c>
      <c r="G55" s="26"/>
      <c r="H55" s="26"/>
      <c r="I55" s="26"/>
      <c r="J55" s="26"/>
      <c r="K55" s="42"/>
      <c r="L55" s="42"/>
      <c r="M55" s="20"/>
    </row>
    <row r="56" spans="1:13" x14ac:dyDescent="0.25">
      <c r="A56" s="41">
        <v>323</v>
      </c>
      <c r="B56" s="25" t="s">
        <v>37</v>
      </c>
      <c r="C56" s="42"/>
      <c r="D56" s="26"/>
      <c r="E56" s="26"/>
      <c r="F56" s="42">
        <v>2500</v>
      </c>
      <c r="G56" s="26"/>
      <c r="H56" s="26"/>
      <c r="I56" s="26"/>
      <c r="J56" s="26"/>
      <c r="K56" s="42"/>
      <c r="L56" s="42"/>
      <c r="M56" s="20"/>
    </row>
    <row r="57" spans="1:13" x14ac:dyDescent="0.25">
      <c r="A57" s="41">
        <v>329</v>
      </c>
      <c r="B57" s="25" t="s">
        <v>38</v>
      </c>
      <c r="C57" s="42"/>
      <c r="D57" s="26"/>
      <c r="E57" s="26"/>
      <c r="F57" s="42">
        <v>10000</v>
      </c>
      <c r="G57" s="26"/>
      <c r="H57" s="26"/>
      <c r="I57" s="26"/>
      <c r="J57" s="26"/>
      <c r="K57" s="42"/>
      <c r="L57" s="42"/>
      <c r="M57" s="20"/>
    </row>
    <row r="58" spans="1:13" ht="26.25" x14ac:dyDescent="0.25">
      <c r="A58" s="36">
        <v>4</v>
      </c>
      <c r="B58" s="37" t="s">
        <v>49</v>
      </c>
      <c r="C58" s="40">
        <f>F58</f>
        <v>20000</v>
      </c>
      <c r="D58" s="28"/>
      <c r="E58" s="28"/>
      <c r="F58" s="40">
        <f>F59</f>
        <v>20000</v>
      </c>
      <c r="G58" s="28"/>
      <c r="H58" s="28"/>
      <c r="I58" s="28"/>
      <c r="J58" s="28"/>
      <c r="K58" s="40">
        <f>C58</f>
        <v>20000</v>
      </c>
      <c r="L58" s="40">
        <f>C58</f>
        <v>20000</v>
      </c>
      <c r="M58" s="23"/>
    </row>
    <row r="59" spans="1:13" ht="39" x14ac:dyDescent="0.25">
      <c r="A59" s="36">
        <v>42</v>
      </c>
      <c r="B59" s="37" t="s">
        <v>50</v>
      </c>
      <c r="C59" s="42"/>
      <c r="D59" s="26"/>
      <c r="E59" s="26"/>
      <c r="F59" s="42">
        <f>F60</f>
        <v>20000</v>
      </c>
      <c r="G59" s="26"/>
      <c r="H59" s="26"/>
      <c r="I59" s="26"/>
      <c r="J59" s="26"/>
      <c r="K59" s="42"/>
      <c r="L59" s="42"/>
      <c r="M59" s="20"/>
    </row>
    <row r="60" spans="1:13" ht="26.25" x14ac:dyDescent="0.25">
      <c r="A60" s="41">
        <v>422</v>
      </c>
      <c r="B60" s="25" t="s">
        <v>51</v>
      </c>
      <c r="C60" s="42"/>
      <c r="D60" s="26"/>
      <c r="E60" s="26"/>
      <c r="F60" s="42">
        <v>20000</v>
      </c>
      <c r="G60" s="26"/>
      <c r="H60" s="26"/>
      <c r="I60" s="26"/>
      <c r="J60" s="26"/>
      <c r="K60" s="42"/>
      <c r="L60" s="42"/>
      <c r="M60" s="20"/>
    </row>
    <row r="61" spans="1:13" ht="26.25" x14ac:dyDescent="0.25">
      <c r="A61" s="36" t="s">
        <v>52</v>
      </c>
      <c r="B61" s="37" t="s">
        <v>53</v>
      </c>
      <c r="C61" s="48">
        <f>C62+C67</f>
        <v>20000</v>
      </c>
      <c r="D61" s="35"/>
      <c r="E61" s="26"/>
      <c r="F61" s="26"/>
      <c r="G61" s="26"/>
      <c r="H61" s="26"/>
      <c r="I61" s="26"/>
      <c r="J61" s="26"/>
      <c r="K61" s="35">
        <f>K62+K67</f>
        <v>20000</v>
      </c>
      <c r="L61" s="35">
        <f>L62+L67</f>
        <v>20000</v>
      </c>
      <c r="M61" s="20"/>
    </row>
    <row r="62" spans="1:13" x14ac:dyDescent="0.25">
      <c r="A62" s="36">
        <v>3</v>
      </c>
      <c r="B62" s="37" t="s">
        <v>33</v>
      </c>
      <c r="C62" s="38">
        <f>D62</f>
        <v>15000</v>
      </c>
      <c r="D62" s="38">
        <f>D63</f>
        <v>15000</v>
      </c>
      <c r="E62" s="26"/>
      <c r="F62" s="26"/>
      <c r="G62" s="26"/>
      <c r="H62" s="26"/>
      <c r="I62" s="26"/>
      <c r="J62" s="26"/>
      <c r="K62" s="38">
        <f>C62</f>
        <v>15000</v>
      </c>
      <c r="L62" s="38">
        <f>C62</f>
        <v>15000</v>
      </c>
      <c r="M62" s="20"/>
    </row>
    <row r="63" spans="1:13" x14ac:dyDescent="0.25">
      <c r="A63" s="36">
        <v>32</v>
      </c>
      <c r="B63" s="37" t="s">
        <v>34</v>
      </c>
      <c r="C63" s="44"/>
      <c r="D63" s="39">
        <f>SUM(D64:D66)</f>
        <v>15000</v>
      </c>
      <c r="E63" s="26"/>
      <c r="F63" s="26"/>
      <c r="G63" s="45"/>
      <c r="H63" s="26"/>
      <c r="I63" s="26"/>
      <c r="J63" s="26"/>
      <c r="K63" s="44"/>
      <c r="L63" s="44"/>
      <c r="M63" s="20"/>
    </row>
    <row r="64" spans="1:13" x14ac:dyDescent="0.25">
      <c r="A64" s="41">
        <v>321</v>
      </c>
      <c r="B64" s="25" t="s">
        <v>35</v>
      </c>
      <c r="C64" s="42"/>
      <c r="D64" s="42">
        <v>2000</v>
      </c>
      <c r="E64" s="26"/>
      <c r="F64" s="26"/>
      <c r="G64" s="26"/>
      <c r="H64" s="26"/>
      <c r="I64" s="26"/>
      <c r="J64" s="26"/>
      <c r="K64" s="42"/>
      <c r="L64" s="42"/>
      <c r="M64" s="20"/>
    </row>
    <row r="65" spans="1:13" x14ac:dyDescent="0.25">
      <c r="A65" s="41">
        <v>322</v>
      </c>
      <c r="B65" s="25" t="s">
        <v>36</v>
      </c>
      <c r="C65" s="42"/>
      <c r="D65" s="42">
        <v>10500</v>
      </c>
      <c r="E65" s="26"/>
      <c r="F65" s="26"/>
      <c r="G65" s="26"/>
      <c r="H65" s="26"/>
      <c r="I65" s="26"/>
      <c r="J65" s="26"/>
      <c r="K65" s="42"/>
      <c r="L65" s="42"/>
      <c r="M65" s="20"/>
    </row>
    <row r="66" spans="1:13" x14ac:dyDescent="0.25">
      <c r="A66" s="41">
        <v>323</v>
      </c>
      <c r="B66" s="25" t="s">
        <v>37</v>
      </c>
      <c r="C66" s="42"/>
      <c r="D66" s="42">
        <v>2500</v>
      </c>
      <c r="E66" s="26"/>
      <c r="F66" s="26"/>
      <c r="G66" s="26"/>
      <c r="H66" s="26"/>
      <c r="I66" s="26"/>
      <c r="J66" s="26"/>
      <c r="K66" s="42"/>
      <c r="L66" s="42"/>
      <c r="M66" s="20"/>
    </row>
    <row r="67" spans="1:13" ht="26.25" x14ac:dyDescent="0.25">
      <c r="A67" s="36">
        <v>4</v>
      </c>
      <c r="B67" s="37" t="s">
        <v>49</v>
      </c>
      <c r="C67" s="38">
        <f>D67</f>
        <v>5000</v>
      </c>
      <c r="D67" s="38">
        <f>D68</f>
        <v>5000</v>
      </c>
      <c r="E67" s="26"/>
      <c r="F67" s="26"/>
      <c r="G67" s="26"/>
      <c r="H67" s="26"/>
      <c r="I67" s="26"/>
      <c r="J67" s="26"/>
      <c r="K67" s="38">
        <f>C67</f>
        <v>5000</v>
      </c>
      <c r="L67" s="38">
        <f>C67</f>
        <v>5000</v>
      </c>
      <c r="M67" s="20"/>
    </row>
    <row r="68" spans="1:13" ht="39" x14ac:dyDescent="0.25">
      <c r="A68" s="36">
        <v>42</v>
      </c>
      <c r="B68" s="37" t="s">
        <v>50</v>
      </c>
      <c r="C68" s="42"/>
      <c r="D68" s="40">
        <f>D69</f>
        <v>5000</v>
      </c>
      <c r="E68" s="26"/>
      <c r="F68" s="26"/>
      <c r="G68" s="26"/>
      <c r="H68" s="26"/>
      <c r="I68" s="26"/>
      <c r="J68" s="26"/>
      <c r="K68" s="42"/>
      <c r="L68" s="42"/>
      <c r="M68" s="20"/>
    </row>
    <row r="69" spans="1:13" x14ac:dyDescent="0.25">
      <c r="A69" s="41">
        <v>422</v>
      </c>
      <c r="B69" s="25" t="s">
        <v>54</v>
      </c>
      <c r="C69" s="26"/>
      <c r="D69" s="42">
        <v>5000</v>
      </c>
      <c r="E69" s="26"/>
      <c r="F69" s="26"/>
      <c r="G69" s="26"/>
      <c r="H69" s="26"/>
      <c r="I69" s="26"/>
      <c r="J69" s="26"/>
      <c r="K69" s="26"/>
      <c r="L69" s="26"/>
      <c r="M69" s="20"/>
    </row>
    <row r="70" spans="1:13" ht="26.25" x14ac:dyDescent="0.25">
      <c r="A70" s="36" t="s">
        <v>55</v>
      </c>
      <c r="B70" s="37" t="s">
        <v>56</v>
      </c>
      <c r="C70" s="48">
        <f>C71+C76</f>
        <v>30500</v>
      </c>
      <c r="D70" s="42"/>
      <c r="E70" s="26"/>
      <c r="F70" s="26"/>
      <c r="G70" s="26"/>
      <c r="H70" s="26"/>
      <c r="I70" s="26"/>
      <c r="J70" s="26"/>
      <c r="K70" s="35">
        <f>K71+K76</f>
        <v>30500</v>
      </c>
      <c r="L70" s="35">
        <f>L71+L76</f>
        <v>30500</v>
      </c>
      <c r="M70" s="20"/>
    </row>
    <row r="71" spans="1:13" x14ac:dyDescent="0.25">
      <c r="A71" s="36">
        <v>32</v>
      </c>
      <c r="B71" s="37" t="s">
        <v>34</v>
      </c>
      <c r="C71" s="38">
        <f>D71+G71</f>
        <v>30000</v>
      </c>
      <c r="D71" s="38">
        <f>SUM(D72:D75)</f>
        <v>26000</v>
      </c>
      <c r="E71" s="26"/>
      <c r="F71" s="26"/>
      <c r="G71" s="38">
        <f>SUM(G72:G74)</f>
        <v>4000</v>
      </c>
      <c r="H71" s="26"/>
      <c r="I71" s="26"/>
      <c r="J71" s="26"/>
      <c r="K71" s="38">
        <f>C71</f>
        <v>30000</v>
      </c>
      <c r="L71" s="38">
        <f>K71</f>
        <v>30000</v>
      </c>
      <c r="M71" s="20"/>
    </row>
    <row r="72" spans="1:13" x14ac:dyDescent="0.25">
      <c r="A72" s="41">
        <v>321</v>
      </c>
      <c r="B72" s="25" t="s">
        <v>35</v>
      </c>
      <c r="C72" s="42"/>
      <c r="D72" s="42">
        <v>14000</v>
      </c>
      <c r="E72" s="26"/>
      <c r="F72" s="26"/>
      <c r="G72" s="42">
        <v>1000</v>
      </c>
      <c r="H72" s="26"/>
      <c r="I72" s="26"/>
      <c r="J72" s="26"/>
      <c r="K72" s="42"/>
      <c r="L72" s="42"/>
      <c r="M72" s="20"/>
    </row>
    <row r="73" spans="1:13" x14ac:dyDescent="0.25">
      <c r="A73" s="41">
        <v>322</v>
      </c>
      <c r="B73" s="25" t="s">
        <v>36</v>
      </c>
      <c r="C73" s="42"/>
      <c r="D73" s="42">
        <v>8000</v>
      </c>
      <c r="E73" s="26"/>
      <c r="F73" s="26"/>
      <c r="G73" s="42">
        <v>2500</v>
      </c>
      <c r="H73" s="26"/>
      <c r="I73" s="26"/>
      <c r="J73" s="26"/>
      <c r="K73" s="42"/>
      <c r="L73" s="42"/>
      <c r="M73" s="20"/>
    </row>
    <row r="74" spans="1:13" x14ac:dyDescent="0.25">
      <c r="A74" s="41">
        <v>323</v>
      </c>
      <c r="B74" s="25" t="s">
        <v>37</v>
      </c>
      <c r="C74" s="42"/>
      <c r="D74" s="42">
        <v>2000</v>
      </c>
      <c r="E74" s="26"/>
      <c r="F74" s="26"/>
      <c r="G74" s="42">
        <v>500</v>
      </c>
      <c r="H74" s="26"/>
      <c r="I74" s="26"/>
      <c r="J74" s="26"/>
      <c r="K74" s="42"/>
      <c r="L74" s="42"/>
      <c r="M74" s="20"/>
    </row>
    <row r="75" spans="1:13" x14ac:dyDescent="0.25">
      <c r="A75" s="41">
        <v>329</v>
      </c>
      <c r="B75" s="25" t="s">
        <v>38</v>
      </c>
      <c r="C75" s="42"/>
      <c r="D75" s="42">
        <v>2000</v>
      </c>
      <c r="E75" s="26"/>
      <c r="F75" s="26"/>
      <c r="G75" s="26"/>
      <c r="H75" s="26"/>
      <c r="I75" s="26"/>
      <c r="J75" s="26"/>
      <c r="K75" s="42"/>
      <c r="L75" s="42"/>
      <c r="M75" s="20"/>
    </row>
    <row r="76" spans="1:13" ht="26.25" x14ac:dyDescent="0.25">
      <c r="A76" s="36">
        <v>4</v>
      </c>
      <c r="B76" s="37" t="s">
        <v>49</v>
      </c>
      <c r="C76" s="38">
        <f>D76</f>
        <v>500</v>
      </c>
      <c r="D76" s="38">
        <f>D77</f>
        <v>500</v>
      </c>
      <c r="E76" s="26"/>
      <c r="F76" s="26"/>
      <c r="G76" s="26"/>
      <c r="H76" s="26"/>
      <c r="I76" s="26"/>
      <c r="J76" s="26"/>
      <c r="K76" s="38">
        <f>C76</f>
        <v>500</v>
      </c>
      <c r="L76" s="38">
        <f>K76</f>
        <v>500</v>
      </c>
      <c r="M76" s="20"/>
    </row>
    <row r="77" spans="1:13" ht="39" x14ac:dyDescent="0.25">
      <c r="A77" s="36">
        <v>42</v>
      </c>
      <c r="B77" s="37" t="s">
        <v>50</v>
      </c>
      <c r="C77" s="42"/>
      <c r="D77" s="40">
        <f>D78</f>
        <v>500</v>
      </c>
      <c r="E77" s="26"/>
      <c r="F77" s="26"/>
      <c r="G77" s="26"/>
      <c r="H77" s="26"/>
      <c r="I77" s="26"/>
      <c r="J77" s="26"/>
      <c r="K77" s="42"/>
      <c r="L77" s="42"/>
      <c r="M77" s="20"/>
    </row>
    <row r="78" spans="1:13" x14ac:dyDescent="0.25">
      <c r="A78" s="41">
        <v>424</v>
      </c>
      <c r="B78" s="25" t="s">
        <v>57</v>
      </c>
      <c r="C78" s="26"/>
      <c r="D78" s="42">
        <v>500</v>
      </c>
      <c r="E78" s="26"/>
      <c r="F78" s="26"/>
      <c r="G78" s="26"/>
      <c r="H78" s="26"/>
      <c r="I78" s="26"/>
      <c r="J78" s="26"/>
      <c r="K78" s="26"/>
      <c r="L78" s="26"/>
      <c r="M78" s="20"/>
    </row>
    <row r="79" spans="1:13" ht="26.25" x14ac:dyDescent="0.25">
      <c r="A79" s="46" t="s">
        <v>58</v>
      </c>
      <c r="B79" s="47" t="s">
        <v>59</v>
      </c>
      <c r="C79" s="48">
        <f>C80+C93</f>
        <v>141900</v>
      </c>
      <c r="D79" s="42"/>
      <c r="E79" s="26"/>
      <c r="F79" s="26"/>
      <c r="G79" s="26"/>
      <c r="H79" s="26"/>
      <c r="I79" s="26"/>
      <c r="J79" s="26"/>
      <c r="K79" s="48">
        <f>K80+K93</f>
        <v>141900</v>
      </c>
      <c r="L79" s="48">
        <f>L80+L93</f>
        <v>141900</v>
      </c>
      <c r="M79" s="20"/>
    </row>
    <row r="80" spans="1:13" x14ac:dyDescent="0.25">
      <c r="A80" s="36">
        <v>3</v>
      </c>
      <c r="B80" s="37" t="s">
        <v>33</v>
      </c>
      <c r="C80" s="38">
        <f>D80+E80+G80+H80</f>
        <v>90400</v>
      </c>
      <c r="D80" s="38">
        <f>D85+D81</f>
        <v>53500</v>
      </c>
      <c r="E80" s="49">
        <f>E85</f>
        <v>900</v>
      </c>
      <c r="F80" s="26"/>
      <c r="G80" s="38">
        <f>G81+G85+G91</f>
        <v>31000</v>
      </c>
      <c r="H80" s="38">
        <f>H85</f>
        <v>5000</v>
      </c>
      <c r="I80" s="26"/>
      <c r="J80" s="26"/>
      <c r="K80" s="38">
        <f>C80</f>
        <v>90400</v>
      </c>
      <c r="L80" s="38">
        <f>K80</f>
        <v>90400</v>
      </c>
      <c r="M80" s="20"/>
    </row>
    <row r="81" spans="1:13" x14ac:dyDescent="0.25">
      <c r="A81" s="36">
        <v>31</v>
      </c>
      <c r="B81" s="37" t="s">
        <v>41</v>
      </c>
      <c r="C81" s="26"/>
      <c r="D81" s="50">
        <f>D82+D84</f>
        <v>18000</v>
      </c>
      <c r="E81" s="49"/>
      <c r="F81" s="26"/>
      <c r="G81" s="40">
        <f>G83</f>
        <v>5000</v>
      </c>
      <c r="H81" s="26"/>
      <c r="I81" s="26"/>
      <c r="J81" s="26"/>
      <c r="K81" s="26"/>
      <c r="L81" s="26"/>
      <c r="M81" s="20"/>
    </row>
    <row r="82" spans="1:13" x14ac:dyDescent="0.25">
      <c r="A82" s="41">
        <v>311</v>
      </c>
      <c r="B82" s="25" t="s">
        <v>60</v>
      </c>
      <c r="C82" s="26"/>
      <c r="D82" s="51">
        <v>15510</v>
      </c>
      <c r="E82" s="49"/>
      <c r="F82" s="26"/>
      <c r="G82" s="42"/>
      <c r="H82" s="26"/>
      <c r="I82" s="26"/>
      <c r="J82" s="26"/>
      <c r="K82" s="26"/>
      <c r="L82" s="26"/>
      <c r="M82" s="20"/>
    </row>
    <row r="83" spans="1:13" x14ac:dyDescent="0.25">
      <c r="A83" s="41">
        <v>312</v>
      </c>
      <c r="B83" s="25" t="s">
        <v>43</v>
      </c>
      <c r="C83" s="26"/>
      <c r="D83" s="51"/>
      <c r="E83" s="49"/>
      <c r="F83" s="26"/>
      <c r="G83" s="42">
        <v>5000</v>
      </c>
      <c r="H83" s="26"/>
      <c r="I83" s="26"/>
      <c r="J83" s="26"/>
      <c r="K83" s="26"/>
      <c r="L83" s="26"/>
      <c r="M83" s="20"/>
    </row>
    <row r="84" spans="1:13" x14ac:dyDescent="0.25">
      <c r="A84" s="41">
        <v>313</v>
      </c>
      <c r="B84" s="25" t="s">
        <v>44</v>
      </c>
      <c r="C84" s="26"/>
      <c r="D84" s="51">
        <v>2490</v>
      </c>
      <c r="E84" s="49"/>
      <c r="F84" s="26"/>
      <c r="G84" s="42"/>
      <c r="H84" s="26"/>
      <c r="I84" s="26"/>
      <c r="J84" s="26"/>
      <c r="K84" s="26"/>
      <c r="L84" s="26"/>
      <c r="M84" s="20"/>
    </row>
    <row r="85" spans="1:13" x14ac:dyDescent="0.25">
      <c r="A85" s="36">
        <v>32</v>
      </c>
      <c r="B85" s="37" t="s">
        <v>34</v>
      </c>
      <c r="C85" s="26"/>
      <c r="D85" s="40">
        <f>D86+D87+D88+D90</f>
        <v>35500</v>
      </c>
      <c r="E85" s="52">
        <f>E87+E90</f>
        <v>900</v>
      </c>
      <c r="F85" s="26"/>
      <c r="G85" s="40">
        <f>SUM(G86:G90)</f>
        <v>19000</v>
      </c>
      <c r="H85" s="40">
        <f>H90</f>
        <v>5000</v>
      </c>
      <c r="I85" s="26"/>
      <c r="J85" s="26"/>
      <c r="K85" s="26"/>
      <c r="L85" s="26"/>
      <c r="M85" s="20"/>
    </row>
    <row r="86" spans="1:13" x14ac:dyDescent="0.25">
      <c r="A86" s="41">
        <v>321</v>
      </c>
      <c r="B86" s="25" t="s">
        <v>35</v>
      </c>
      <c r="C86" s="26"/>
      <c r="D86" s="42">
        <v>1250</v>
      </c>
      <c r="E86" s="26"/>
      <c r="F86" s="26"/>
      <c r="G86" s="42">
        <v>2000</v>
      </c>
      <c r="H86" s="26"/>
      <c r="I86" s="26"/>
      <c r="J86" s="26"/>
      <c r="K86" s="26"/>
      <c r="L86" s="26"/>
      <c r="M86" s="20"/>
    </row>
    <row r="87" spans="1:13" x14ac:dyDescent="0.25">
      <c r="A87" s="41">
        <v>322</v>
      </c>
      <c r="B87" s="25" t="s">
        <v>36</v>
      </c>
      <c r="C87" s="26"/>
      <c r="D87" s="42">
        <v>20000</v>
      </c>
      <c r="E87" s="53">
        <v>600</v>
      </c>
      <c r="F87" s="26"/>
      <c r="G87" s="42">
        <v>16000</v>
      </c>
      <c r="H87" s="26"/>
      <c r="I87" s="26"/>
      <c r="J87" s="26"/>
      <c r="K87" s="26"/>
      <c r="L87" s="26"/>
      <c r="M87" s="20"/>
    </row>
    <row r="88" spans="1:13" x14ac:dyDescent="0.25">
      <c r="A88" s="41">
        <v>323</v>
      </c>
      <c r="B88" s="25" t="s">
        <v>37</v>
      </c>
      <c r="C88" s="26"/>
      <c r="D88" s="42">
        <v>11250</v>
      </c>
      <c r="E88" s="26"/>
      <c r="F88" s="26"/>
      <c r="G88" s="42"/>
      <c r="H88" s="26"/>
      <c r="I88" s="26"/>
      <c r="J88" s="26"/>
      <c r="K88" s="26"/>
      <c r="L88" s="26"/>
      <c r="M88" s="20"/>
    </row>
    <row r="89" spans="1:13" ht="24" customHeight="1" x14ac:dyDescent="0.25">
      <c r="A89" s="41">
        <v>324</v>
      </c>
      <c r="B89" s="25" t="s">
        <v>61</v>
      </c>
      <c r="C89" s="26"/>
      <c r="D89" s="42"/>
      <c r="E89" s="26"/>
      <c r="F89" s="26"/>
      <c r="G89" s="42"/>
      <c r="H89" s="26"/>
      <c r="I89" s="26"/>
      <c r="J89" s="26"/>
      <c r="K89" s="26"/>
      <c r="L89" s="26"/>
      <c r="M89" s="20"/>
    </row>
    <row r="90" spans="1:13" x14ac:dyDescent="0.25">
      <c r="A90" s="41">
        <v>329</v>
      </c>
      <c r="B90" s="25" t="s">
        <v>38</v>
      </c>
      <c r="C90" s="26"/>
      <c r="D90" s="42">
        <v>3000</v>
      </c>
      <c r="E90" s="53">
        <v>300</v>
      </c>
      <c r="F90" s="26"/>
      <c r="G90" s="42">
        <v>1000</v>
      </c>
      <c r="H90" s="42">
        <v>5000</v>
      </c>
      <c r="I90" s="26"/>
      <c r="J90" s="26"/>
      <c r="K90" s="26"/>
      <c r="L90" s="26"/>
      <c r="M90" s="20"/>
    </row>
    <row r="91" spans="1:13" x14ac:dyDescent="0.25">
      <c r="A91" s="36">
        <v>37</v>
      </c>
      <c r="B91" s="25" t="s">
        <v>35</v>
      </c>
      <c r="C91" s="26"/>
      <c r="D91" s="42"/>
      <c r="E91" s="53"/>
      <c r="F91" s="26"/>
      <c r="G91" s="40">
        <f>G92</f>
        <v>7000</v>
      </c>
      <c r="H91" s="26"/>
      <c r="I91" s="26"/>
      <c r="J91" s="26"/>
      <c r="K91" s="26"/>
      <c r="L91" s="26"/>
      <c r="M91" s="20"/>
    </row>
    <row r="92" spans="1:13" x14ac:dyDescent="0.25">
      <c r="A92" s="41">
        <v>372</v>
      </c>
      <c r="B92" s="25" t="s">
        <v>62</v>
      </c>
      <c r="C92" s="26"/>
      <c r="D92" s="42"/>
      <c r="E92" s="53"/>
      <c r="F92" s="26"/>
      <c r="G92" s="43">
        <v>7000</v>
      </c>
      <c r="H92" s="26"/>
      <c r="I92" s="26"/>
      <c r="J92" s="26"/>
      <c r="K92" s="26"/>
      <c r="L92" s="26"/>
      <c r="M92" s="20"/>
    </row>
    <row r="93" spans="1:13" ht="26.25" x14ac:dyDescent="0.25">
      <c r="A93" s="36">
        <v>4</v>
      </c>
      <c r="B93" s="37" t="s">
        <v>49</v>
      </c>
      <c r="C93" s="38">
        <f>D93+E93+G93+I93+H93</f>
        <v>51500</v>
      </c>
      <c r="D93" s="38">
        <f>D96</f>
        <v>5000</v>
      </c>
      <c r="E93" s="49">
        <f>E96</f>
        <v>500</v>
      </c>
      <c r="F93" s="26"/>
      <c r="G93" s="38">
        <f>G96+G94</f>
        <v>36000</v>
      </c>
      <c r="H93" s="38">
        <f>H96</f>
        <v>5000</v>
      </c>
      <c r="I93" s="38">
        <f>I96</f>
        <v>5000</v>
      </c>
      <c r="J93" s="26"/>
      <c r="K93" s="38">
        <f>C93</f>
        <v>51500</v>
      </c>
      <c r="L93" s="38">
        <f>C93</f>
        <v>51500</v>
      </c>
      <c r="M93" s="20"/>
    </row>
    <row r="94" spans="1:13" ht="39" x14ac:dyDescent="0.25">
      <c r="A94" s="36">
        <v>41</v>
      </c>
      <c r="B94" s="37" t="s">
        <v>63</v>
      </c>
      <c r="C94" s="38"/>
      <c r="D94" s="38"/>
      <c r="E94" s="49"/>
      <c r="F94" s="26"/>
      <c r="G94" s="50">
        <f>G95</f>
        <v>1000</v>
      </c>
      <c r="H94" s="26"/>
      <c r="I94" s="38"/>
      <c r="J94" s="26"/>
      <c r="K94" s="38"/>
      <c r="L94" s="38"/>
      <c r="M94" s="20"/>
    </row>
    <row r="95" spans="1:13" x14ac:dyDescent="0.25">
      <c r="A95" s="41">
        <v>412</v>
      </c>
      <c r="B95" s="25" t="s">
        <v>64</v>
      </c>
      <c r="C95" s="38"/>
      <c r="D95" s="38"/>
      <c r="E95" s="49"/>
      <c r="F95" s="26"/>
      <c r="G95" s="51">
        <v>1000</v>
      </c>
      <c r="H95" s="26"/>
      <c r="I95" s="38"/>
      <c r="J95" s="26"/>
      <c r="K95" s="38"/>
      <c r="L95" s="38"/>
      <c r="M95" s="20"/>
    </row>
    <row r="96" spans="1:13" ht="39" x14ac:dyDescent="0.25">
      <c r="A96" s="36">
        <v>42</v>
      </c>
      <c r="B96" s="37" t="s">
        <v>50</v>
      </c>
      <c r="C96" s="26"/>
      <c r="D96" s="40">
        <f>D97+D98</f>
        <v>5000</v>
      </c>
      <c r="E96" s="54">
        <f>E97</f>
        <v>500</v>
      </c>
      <c r="F96" s="26"/>
      <c r="G96" s="40">
        <f>G97+G98</f>
        <v>35000</v>
      </c>
      <c r="H96" s="40">
        <f>H97</f>
        <v>5000</v>
      </c>
      <c r="I96" s="40">
        <f>I97</f>
        <v>5000</v>
      </c>
      <c r="J96" s="26"/>
      <c r="K96" s="26"/>
      <c r="L96" s="26"/>
      <c r="M96" s="20"/>
    </row>
    <row r="97" spans="1:13" x14ac:dyDescent="0.25">
      <c r="A97" s="41">
        <v>422</v>
      </c>
      <c r="B97" s="25" t="s">
        <v>65</v>
      </c>
      <c r="C97" s="26"/>
      <c r="D97" s="42">
        <v>2000</v>
      </c>
      <c r="E97" s="53">
        <v>500</v>
      </c>
      <c r="F97" s="26"/>
      <c r="G97" s="42">
        <v>30000</v>
      </c>
      <c r="H97" s="42">
        <v>5000</v>
      </c>
      <c r="I97" s="42">
        <v>5000</v>
      </c>
      <c r="J97" s="26"/>
      <c r="K97" s="26"/>
      <c r="L97" s="26"/>
      <c r="M97" s="20"/>
    </row>
    <row r="98" spans="1:13" x14ac:dyDescent="0.25">
      <c r="A98" s="41">
        <v>424</v>
      </c>
      <c r="B98" s="25" t="s">
        <v>57</v>
      </c>
      <c r="C98" s="26"/>
      <c r="D98" s="42">
        <v>3000</v>
      </c>
      <c r="E98" s="53"/>
      <c r="F98" s="26"/>
      <c r="G98" s="42">
        <v>5000</v>
      </c>
      <c r="H98" s="26"/>
      <c r="I98" s="26"/>
      <c r="J98" s="26"/>
      <c r="K98" s="26"/>
      <c r="L98" s="26"/>
      <c r="M98" s="20"/>
    </row>
    <row r="99" spans="1:13" x14ac:dyDescent="0.25">
      <c r="A99" s="36" t="s">
        <v>66</v>
      </c>
      <c r="B99" s="55" t="s">
        <v>67</v>
      </c>
      <c r="C99" s="35">
        <f>C100+C103</f>
        <v>285000</v>
      </c>
      <c r="D99" s="42"/>
      <c r="E99" s="26"/>
      <c r="F99" s="26"/>
      <c r="G99" s="26"/>
      <c r="H99" s="26"/>
      <c r="I99" s="26"/>
      <c r="J99" s="26"/>
      <c r="K99" s="35">
        <f>C99</f>
        <v>285000</v>
      </c>
      <c r="L99" s="35">
        <f>K99</f>
        <v>285000</v>
      </c>
      <c r="M99" s="20"/>
    </row>
    <row r="100" spans="1:13" x14ac:dyDescent="0.25">
      <c r="A100" s="36">
        <v>3</v>
      </c>
      <c r="B100" s="37" t="s">
        <v>33</v>
      </c>
      <c r="C100" s="38">
        <f>G100+D100</f>
        <v>150000</v>
      </c>
      <c r="D100" s="38">
        <f>D101</f>
        <v>110000</v>
      </c>
      <c r="E100" s="26"/>
      <c r="F100" s="26"/>
      <c r="G100" s="38">
        <f>G101</f>
        <v>40000</v>
      </c>
      <c r="H100" s="26"/>
      <c r="I100" s="26"/>
      <c r="J100" s="26"/>
      <c r="K100" s="38">
        <f>C100+C103</f>
        <v>285000</v>
      </c>
      <c r="L100" s="38">
        <f>K100</f>
        <v>285000</v>
      </c>
      <c r="M100" s="20"/>
    </row>
    <row r="101" spans="1:13" ht="26.25" x14ac:dyDescent="0.25">
      <c r="A101" s="36">
        <v>37</v>
      </c>
      <c r="B101" s="56" t="s">
        <v>35</v>
      </c>
      <c r="C101" s="57"/>
      <c r="D101" s="39">
        <f>D102</f>
        <v>110000</v>
      </c>
      <c r="E101" s="26"/>
      <c r="F101" s="26"/>
      <c r="G101" s="40">
        <f>G102</f>
        <v>40000</v>
      </c>
      <c r="H101" s="26"/>
      <c r="I101" s="26"/>
      <c r="J101" s="26"/>
      <c r="K101" s="57"/>
      <c r="L101" s="57"/>
      <c r="M101" s="20"/>
    </row>
    <row r="102" spans="1:13" ht="26.25" x14ac:dyDescent="0.25">
      <c r="A102" s="41">
        <v>372</v>
      </c>
      <c r="B102" s="25" t="s">
        <v>68</v>
      </c>
      <c r="C102" s="58"/>
      <c r="D102" s="42">
        <v>110000</v>
      </c>
      <c r="E102" s="26"/>
      <c r="F102" s="26"/>
      <c r="G102" s="42">
        <v>40000</v>
      </c>
      <c r="H102" s="26"/>
      <c r="I102" s="26"/>
      <c r="J102" s="26"/>
      <c r="K102" s="26"/>
      <c r="L102" s="26"/>
      <c r="M102" s="20"/>
    </row>
    <row r="103" spans="1:13" ht="26.25" x14ac:dyDescent="0.25">
      <c r="A103" s="36">
        <v>4</v>
      </c>
      <c r="B103" s="37" t="s">
        <v>49</v>
      </c>
      <c r="C103" s="38">
        <f>G103</f>
        <v>135000</v>
      </c>
      <c r="D103" s="42"/>
      <c r="E103" s="26"/>
      <c r="F103" s="26"/>
      <c r="G103" s="38">
        <f>G104</f>
        <v>135000</v>
      </c>
      <c r="H103" s="26"/>
      <c r="I103" s="26"/>
      <c r="J103" s="26"/>
      <c r="K103" s="26"/>
      <c r="L103" s="26"/>
      <c r="M103" s="20"/>
    </row>
    <row r="104" spans="1:13" ht="39" x14ac:dyDescent="0.25">
      <c r="A104" s="36">
        <v>42</v>
      </c>
      <c r="B104" s="37" t="s">
        <v>50</v>
      </c>
      <c r="C104" s="26"/>
      <c r="D104" s="42"/>
      <c r="E104" s="26"/>
      <c r="F104" s="26"/>
      <c r="G104" s="50">
        <f>G105</f>
        <v>135000</v>
      </c>
      <c r="H104" s="26"/>
      <c r="I104" s="26"/>
      <c r="J104" s="26"/>
      <c r="K104" s="26"/>
      <c r="L104" s="26"/>
      <c r="M104" s="20"/>
    </row>
    <row r="105" spans="1:13" x14ac:dyDescent="0.25">
      <c r="A105" s="41">
        <v>424</v>
      </c>
      <c r="B105" s="25" t="s">
        <v>69</v>
      </c>
      <c r="C105" s="26"/>
      <c r="D105" s="42"/>
      <c r="E105" s="26"/>
      <c r="F105" s="26"/>
      <c r="G105" s="42">
        <v>135000</v>
      </c>
      <c r="H105" s="26"/>
      <c r="I105" s="26"/>
      <c r="J105" s="26"/>
      <c r="K105" s="26"/>
      <c r="L105" s="26"/>
      <c r="M105" s="20"/>
    </row>
    <row r="106" spans="1:13" x14ac:dyDescent="0.25">
      <c r="A106" s="36" t="s">
        <v>70</v>
      </c>
      <c r="B106" s="37" t="s">
        <v>71</v>
      </c>
      <c r="C106" s="35">
        <f>C107</f>
        <v>369640</v>
      </c>
      <c r="D106" s="42"/>
      <c r="E106" s="42"/>
      <c r="F106" s="42"/>
      <c r="G106" s="42"/>
      <c r="H106" s="26"/>
      <c r="I106" s="26"/>
      <c r="J106" s="26"/>
      <c r="K106" s="35">
        <f>C106</f>
        <v>369640</v>
      </c>
      <c r="L106" s="35">
        <f>K106</f>
        <v>369640</v>
      </c>
      <c r="M106" s="20"/>
    </row>
    <row r="107" spans="1:13" x14ac:dyDescent="0.25">
      <c r="A107" s="36">
        <v>3</v>
      </c>
      <c r="B107" s="37" t="s">
        <v>10</v>
      </c>
      <c r="C107" s="38">
        <f>D107+G107</f>
        <v>369640</v>
      </c>
      <c r="D107" s="38">
        <f>D108+D112</f>
        <v>13369</v>
      </c>
      <c r="E107" s="42"/>
      <c r="F107" s="42"/>
      <c r="G107" s="38">
        <f>G108+G112</f>
        <v>356271</v>
      </c>
      <c r="H107" s="26"/>
      <c r="I107" s="26"/>
      <c r="J107" s="26"/>
      <c r="K107" s="38">
        <f>C107</f>
        <v>369640</v>
      </c>
      <c r="L107" s="38">
        <f>K107</f>
        <v>369640</v>
      </c>
      <c r="M107" s="20"/>
    </row>
    <row r="108" spans="1:13" x14ac:dyDescent="0.25">
      <c r="A108" s="36">
        <v>31</v>
      </c>
      <c r="B108" s="37" t="s">
        <v>41</v>
      </c>
      <c r="C108" s="40">
        <f>D108+G108</f>
        <v>346141</v>
      </c>
      <c r="D108" s="40">
        <f>D109+D110+D111</f>
        <v>12544</v>
      </c>
      <c r="E108" s="42"/>
      <c r="F108" s="42"/>
      <c r="G108" s="40">
        <f>G109+G110+G111</f>
        <v>333597</v>
      </c>
      <c r="H108" s="26"/>
      <c r="I108" s="26"/>
      <c r="J108" s="26"/>
      <c r="K108" s="40">
        <f>C108</f>
        <v>346141</v>
      </c>
      <c r="L108" s="40">
        <f>K108</f>
        <v>346141</v>
      </c>
      <c r="M108" s="20"/>
    </row>
    <row r="109" spans="1:13" x14ac:dyDescent="0.25">
      <c r="A109" s="41">
        <v>311</v>
      </c>
      <c r="B109" s="25" t="s">
        <v>42</v>
      </c>
      <c r="C109" s="42"/>
      <c r="D109" s="42">
        <v>9483</v>
      </c>
      <c r="E109" s="42"/>
      <c r="F109" s="42"/>
      <c r="G109" s="42">
        <f>238480+22127</f>
        <v>260607</v>
      </c>
      <c r="H109" s="26"/>
      <c r="I109" s="26"/>
      <c r="J109" s="26"/>
      <c r="K109" s="42"/>
      <c r="L109" s="42"/>
      <c r="M109" s="20"/>
    </row>
    <row r="110" spans="1:13" x14ac:dyDescent="0.25">
      <c r="A110" s="41">
        <v>312</v>
      </c>
      <c r="B110" s="25" t="s">
        <v>43</v>
      </c>
      <c r="C110" s="42"/>
      <c r="D110" s="42">
        <v>1481</v>
      </c>
      <c r="E110" s="42"/>
      <c r="F110" s="42"/>
      <c r="G110" s="42">
        <f>26614+2955</f>
        <v>29569</v>
      </c>
      <c r="H110" s="26"/>
      <c r="I110" s="26"/>
      <c r="J110" s="26"/>
      <c r="K110" s="42"/>
      <c r="L110" s="42"/>
      <c r="M110" s="20"/>
    </row>
    <row r="111" spans="1:13" x14ac:dyDescent="0.25">
      <c r="A111" s="41">
        <v>313</v>
      </c>
      <c r="B111" s="25" t="s">
        <v>44</v>
      </c>
      <c r="C111" s="42"/>
      <c r="D111" s="42">
        <v>1580</v>
      </c>
      <c r="E111" s="42"/>
      <c r="F111" s="42"/>
      <c r="G111" s="42">
        <f>39734+3687</f>
        <v>43421</v>
      </c>
      <c r="H111" s="26"/>
      <c r="I111" s="26"/>
      <c r="J111" s="26"/>
      <c r="K111" s="42"/>
      <c r="L111" s="42"/>
      <c r="M111" s="20"/>
    </row>
    <row r="112" spans="1:13" x14ac:dyDescent="0.25">
      <c r="A112" s="36">
        <v>32</v>
      </c>
      <c r="B112" s="37" t="s">
        <v>34</v>
      </c>
      <c r="C112" s="40">
        <f>D112+G112</f>
        <v>23499</v>
      </c>
      <c r="D112" s="38">
        <f>SUM(D113:D114)</f>
        <v>825</v>
      </c>
      <c r="E112" s="42"/>
      <c r="F112" s="42"/>
      <c r="G112" s="38">
        <f>SUM(G113:G114)</f>
        <v>22674</v>
      </c>
      <c r="H112" s="26"/>
      <c r="I112" s="26"/>
      <c r="J112" s="26"/>
      <c r="K112" s="40">
        <f>C112</f>
        <v>23499</v>
      </c>
      <c r="L112" s="40">
        <f>K112</f>
        <v>23499</v>
      </c>
      <c r="M112" s="20"/>
    </row>
    <row r="113" spans="1:13" x14ac:dyDescent="0.25">
      <c r="A113" s="41">
        <v>321</v>
      </c>
      <c r="B113" s="25" t="s">
        <v>35</v>
      </c>
      <c r="C113" s="40"/>
      <c r="D113" s="42">
        <v>825</v>
      </c>
      <c r="E113" s="42"/>
      <c r="F113" s="42"/>
      <c r="G113" s="42">
        <f>20749+1925</f>
        <v>22674</v>
      </c>
      <c r="H113" s="26"/>
      <c r="I113" s="26"/>
      <c r="J113" s="26"/>
      <c r="K113" s="40"/>
      <c r="L113" s="40"/>
      <c r="M113" s="20"/>
    </row>
    <row r="114" spans="1:13" x14ac:dyDescent="0.25">
      <c r="A114" s="41">
        <v>323</v>
      </c>
      <c r="B114" s="25" t="s">
        <v>37</v>
      </c>
      <c r="C114" s="42"/>
      <c r="D114" s="42"/>
      <c r="E114" s="42"/>
      <c r="F114" s="42"/>
      <c r="G114" s="42"/>
      <c r="H114" s="26"/>
      <c r="I114" s="26"/>
      <c r="J114" s="26"/>
      <c r="K114" s="42"/>
      <c r="L114" s="42"/>
      <c r="M114" s="20"/>
    </row>
    <row r="115" spans="1:13" x14ac:dyDescent="0.25">
      <c r="A115" s="32">
        <v>1017</v>
      </c>
      <c r="B115" s="33" t="s">
        <v>72</v>
      </c>
      <c r="C115" s="34">
        <f>C116+C123+C127+C131+C135</f>
        <v>286080</v>
      </c>
      <c r="D115" s="42"/>
      <c r="E115" s="42"/>
      <c r="F115" s="42"/>
      <c r="G115" s="42"/>
      <c r="H115" s="26"/>
      <c r="I115" s="26"/>
      <c r="J115" s="26"/>
      <c r="K115" s="34">
        <f>K116+K123+K127+K131+K135</f>
        <v>286080</v>
      </c>
      <c r="L115" s="34">
        <f>L116+L123+L127+L131+L135</f>
        <v>286080</v>
      </c>
      <c r="M115" s="20"/>
    </row>
    <row r="116" spans="1:13" x14ac:dyDescent="0.25">
      <c r="A116" s="36" t="s">
        <v>31</v>
      </c>
      <c r="B116" s="55" t="s">
        <v>73</v>
      </c>
      <c r="C116" s="35">
        <f>C117+C120</f>
        <v>181000</v>
      </c>
      <c r="D116" s="42"/>
      <c r="E116" s="42"/>
      <c r="F116" s="42"/>
      <c r="G116" s="42"/>
      <c r="H116" s="26"/>
      <c r="I116" s="26"/>
      <c r="J116" s="26"/>
      <c r="K116" s="35">
        <f>K117+K120</f>
        <v>181000</v>
      </c>
      <c r="L116" s="35">
        <f>L117+L120</f>
        <v>181000</v>
      </c>
      <c r="M116" s="20"/>
    </row>
    <row r="117" spans="1:13" x14ac:dyDescent="0.25">
      <c r="A117" s="36">
        <v>3</v>
      </c>
      <c r="B117" s="37" t="s">
        <v>10</v>
      </c>
      <c r="C117" s="38">
        <f>F117+D117</f>
        <v>171000</v>
      </c>
      <c r="D117" s="38">
        <f>D118</f>
        <v>10000</v>
      </c>
      <c r="E117" s="42"/>
      <c r="F117" s="38">
        <f>F118</f>
        <v>161000</v>
      </c>
      <c r="G117" s="42"/>
      <c r="H117" s="26"/>
      <c r="I117" s="26"/>
      <c r="J117" s="26"/>
      <c r="K117" s="38">
        <f>C117</f>
        <v>171000</v>
      </c>
      <c r="L117" s="38">
        <f>C117</f>
        <v>171000</v>
      </c>
      <c r="M117" s="20"/>
    </row>
    <row r="118" spans="1:13" x14ac:dyDescent="0.25">
      <c r="A118" s="36">
        <v>32</v>
      </c>
      <c r="B118" s="37" t="s">
        <v>34</v>
      </c>
      <c r="C118" s="42"/>
      <c r="D118" s="40">
        <f>D119</f>
        <v>10000</v>
      </c>
      <c r="E118" s="42"/>
      <c r="F118" s="40">
        <f>F119</f>
        <v>161000</v>
      </c>
      <c r="G118" s="42"/>
      <c r="H118" s="26"/>
      <c r="I118" s="26"/>
      <c r="J118" s="26"/>
      <c r="K118" s="42"/>
      <c r="L118" s="42"/>
      <c r="M118" s="20"/>
    </row>
    <row r="119" spans="1:13" x14ac:dyDescent="0.25">
      <c r="A119" s="41">
        <v>322</v>
      </c>
      <c r="B119" s="25" t="s">
        <v>36</v>
      </c>
      <c r="C119" s="42"/>
      <c r="D119" s="59">
        <v>10000</v>
      </c>
      <c r="E119" s="42"/>
      <c r="F119" s="42">
        <v>161000</v>
      </c>
      <c r="G119" s="42"/>
      <c r="H119" s="26"/>
      <c r="I119" s="26"/>
      <c r="J119" s="26"/>
      <c r="K119" s="42"/>
      <c r="L119" s="42"/>
      <c r="M119" s="20"/>
    </row>
    <row r="120" spans="1:13" ht="26.25" x14ac:dyDescent="0.25">
      <c r="A120" s="36">
        <v>4</v>
      </c>
      <c r="B120" s="37" t="s">
        <v>49</v>
      </c>
      <c r="C120" s="38">
        <f>F120</f>
        <v>10000</v>
      </c>
      <c r="D120" s="42"/>
      <c r="E120" s="42"/>
      <c r="F120" s="38">
        <f>F121</f>
        <v>10000</v>
      </c>
      <c r="G120" s="42"/>
      <c r="H120" s="26"/>
      <c r="I120" s="26"/>
      <c r="J120" s="26"/>
      <c r="K120" s="38">
        <f>C120</f>
        <v>10000</v>
      </c>
      <c r="L120" s="38">
        <f>K120</f>
        <v>10000</v>
      </c>
      <c r="M120" s="20"/>
    </row>
    <row r="121" spans="1:13" ht="39" x14ac:dyDescent="0.25">
      <c r="A121" s="36">
        <v>42</v>
      </c>
      <c r="B121" s="37" t="s">
        <v>50</v>
      </c>
      <c r="C121" s="42"/>
      <c r="D121" s="42"/>
      <c r="E121" s="42"/>
      <c r="F121" s="40">
        <f>F122</f>
        <v>10000</v>
      </c>
      <c r="G121" s="42"/>
      <c r="H121" s="26"/>
      <c r="I121" s="26"/>
      <c r="J121" s="26"/>
      <c r="K121" s="42"/>
      <c r="L121" s="42"/>
      <c r="M121" s="20"/>
    </row>
    <row r="122" spans="1:13" x14ac:dyDescent="0.25">
      <c r="A122" s="41">
        <v>422</v>
      </c>
      <c r="B122" s="25" t="s">
        <v>65</v>
      </c>
      <c r="C122" s="42"/>
      <c r="D122" s="42"/>
      <c r="E122" s="42"/>
      <c r="F122" s="42">
        <v>10000</v>
      </c>
      <c r="G122" s="42"/>
      <c r="H122" s="26"/>
      <c r="I122" s="26"/>
      <c r="J122" s="26"/>
      <c r="K122" s="42"/>
      <c r="L122" s="42"/>
      <c r="M122" s="20"/>
    </row>
    <row r="123" spans="1:13" x14ac:dyDescent="0.25">
      <c r="A123" s="36" t="s">
        <v>74</v>
      </c>
      <c r="B123" s="55" t="s">
        <v>75</v>
      </c>
      <c r="C123" s="35">
        <f>C124</f>
        <v>70000</v>
      </c>
      <c r="D123" s="42"/>
      <c r="E123" s="42"/>
      <c r="F123" s="42"/>
      <c r="G123" s="42"/>
      <c r="H123" s="26"/>
      <c r="I123" s="26"/>
      <c r="J123" s="26"/>
      <c r="K123" s="35">
        <f>C123</f>
        <v>70000</v>
      </c>
      <c r="L123" s="35">
        <f>K123</f>
        <v>70000</v>
      </c>
      <c r="M123" s="20"/>
    </row>
    <row r="124" spans="1:13" x14ac:dyDescent="0.25">
      <c r="A124" s="36">
        <v>3</v>
      </c>
      <c r="B124" s="37" t="s">
        <v>10</v>
      </c>
      <c r="C124" s="38">
        <f>G124</f>
        <v>70000</v>
      </c>
      <c r="D124" s="42"/>
      <c r="E124" s="42"/>
      <c r="F124" s="42"/>
      <c r="G124" s="38">
        <f>G125</f>
        <v>70000</v>
      </c>
      <c r="H124" s="26"/>
      <c r="I124" s="26"/>
      <c r="J124" s="26"/>
      <c r="K124" s="38">
        <f>K123</f>
        <v>70000</v>
      </c>
      <c r="L124" s="38">
        <f>K124</f>
        <v>70000</v>
      </c>
      <c r="M124" s="20"/>
    </row>
    <row r="125" spans="1:13" x14ac:dyDescent="0.25">
      <c r="A125" s="36">
        <v>32</v>
      </c>
      <c r="B125" s="37" t="s">
        <v>34</v>
      </c>
      <c r="C125" s="42"/>
      <c r="D125" s="42"/>
      <c r="E125" s="42"/>
      <c r="F125" s="42"/>
      <c r="G125" s="40">
        <f>G126</f>
        <v>70000</v>
      </c>
      <c r="H125" s="26"/>
      <c r="I125" s="26"/>
      <c r="J125" s="26"/>
      <c r="K125" s="42"/>
      <c r="L125" s="42"/>
      <c r="M125" s="20"/>
    </row>
    <row r="126" spans="1:13" x14ac:dyDescent="0.25">
      <c r="A126" s="41">
        <v>322</v>
      </c>
      <c r="B126" s="25" t="s">
        <v>36</v>
      </c>
      <c r="C126" s="42"/>
      <c r="D126" s="42"/>
      <c r="E126" s="42"/>
      <c r="F126" s="42"/>
      <c r="G126" s="42">
        <v>70000</v>
      </c>
      <c r="H126" s="26"/>
      <c r="I126" s="26"/>
      <c r="J126" s="26"/>
      <c r="K126" s="42"/>
      <c r="L126" s="42"/>
      <c r="M126" s="20"/>
    </row>
    <row r="127" spans="1:13" x14ac:dyDescent="0.25">
      <c r="A127" s="36" t="s">
        <v>76</v>
      </c>
      <c r="B127" s="55" t="s">
        <v>77</v>
      </c>
      <c r="C127" s="35">
        <f>C128</f>
        <v>20000</v>
      </c>
      <c r="D127" s="42"/>
      <c r="E127" s="42"/>
      <c r="F127" s="42"/>
      <c r="G127" s="42"/>
      <c r="H127" s="26"/>
      <c r="I127" s="26"/>
      <c r="J127" s="26"/>
      <c r="K127" s="35">
        <f>C127</f>
        <v>20000</v>
      </c>
      <c r="L127" s="35">
        <f>K127</f>
        <v>20000</v>
      </c>
      <c r="M127" s="20"/>
    </row>
    <row r="128" spans="1:13" x14ac:dyDescent="0.25">
      <c r="A128" s="36">
        <v>3</v>
      </c>
      <c r="B128" s="37" t="s">
        <v>10</v>
      </c>
      <c r="C128" s="38">
        <f>D128</f>
        <v>20000</v>
      </c>
      <c r="D128" s="38">
        <f>D129</f>
        <v>20000</v>
      </c>
      <c r="E128" s="42"/>
      <c r="F128" s="42"/>
      <c r="G128" s="42"/>
      <c r="H128" s="26"/>
      <c r="I128" s="26"/>
      <c r="J128" s="26"/>
      <c r="K128" s="38">
        <f>K127</f>
        <v>20000</v>
      </c>
      <c r="L128" s="38">
        <f>L127</f>
        <v>20000</v>
      </c>
      <c r="M128" s="20"/>
    </row>
    <row r="129" spans="1:13" x14ac:dyDescent="0.25">
      <c r="A129" s="36">
        <v>32</v>
      </c>
      <c r="B129" s="37" t="s">
        <v>34</v>
      </c>
      <c r="C129" s="42"/>
      <c r="D129" s="40">
        <f>D130</f>
        <v>20000</v>
      </c>
      <c r="E129" s="42"/>
      <c r="F129" s="42"/>
      <c r="G129" s="42"/>
      <c r="H129" s="26"/>
      <c r="I129" s="26"/>
      <c r="J129" s="26"/>
      <c r="K129" s="42"/>
      <c r="L129" s="42"/>
      <c r="M129" s="20"/>
    </row>
    <row r="130" spans="1:13" x14ac:dyDescent="0.25">
      <c r="A130" s="41">
        <v>323</v>
      </c>
      <c r="B130" s="25" t="s">
        <v>78</v>
      </c>
      <c r="C130" s="42"/>
      <c r="D130" s="42">
        <v>20000</v>
      </c>
      <c r="E130" s="42"/>
      <c r="F130" s="42"/>
      <c r="G130" s="42"/>
      <c r="H130" s="26"/>
      <c r="I130" s="26"/>
      <c r="J130" s="26"/>
      <c r="K130" s="42"/>
      <c r="L130" s="42"/>
      <c r="M130" s="20"/>
    </row>
    <row r="131" spans="1:13" x14ac:dyDescent="0.25">
      <c r="A131" s="36" t="s">
        <v>79</v>
      </c>
      <c r="B131" s="37" t="s">
        <v>80</v>
      </c>
      <c r="C131" s="35">
        <f>C132</f>
        <v>14000</v>
      </c>
      <c r="D131" s="26"/>
      <c r="E131" s="26"/>
      <c r="F131" s="26"/>
      <c r="G131" s="26"/>
      <c r="H131" s="26"/>
      <c r="I131" s="26"/>
      <c r="J131" s="26"/>
      <c r="K131" s="35">
        <f>C131</f>
        <v>14000</v>
      </c>
      <c r="L131" s="35">
        <f>K131</f>
        <v>14000</v>
      </c>
      <c r="M131" s="20"/>
    </row>
    <row r="132" spans="1:13" x14ac:dyDescent="0.25">
      <c r="A132" s="36">
        <v>3</v>
      </c>
      <c r="B132" s="37" t="s">
        <v>33</v>
      </c>
      <c r="C132" s="38">
        <f>G132</f>
        <v>14000</v>
      </c>
      <c r="D132" s="26"/>
      <c r="E132" s="26"/>
      <c r="F132" s="26"/>
      <c r="G132" s="38">
        <f>G133</f>
        <v>14000</v>
      </c>
      <c r="H132" s="26"/>
      <c r="I132" s="26"/>
      <c r="J132" s="26"/>
      <c r="K132" s="38">
        <f>K131</f>
        <v>14000</v>
      </c>
      <c r="L132" s="38">
        <f>L131</f>
        <v>14000</v>
      </c>
      <c r="M132" s="20"/>
    </row>
    <row r="133" spans="1:13" x14ac:dyDescent="0.25">
      <c r="A133" s="36">
        <v>32</v>
      </c>
      <c r="B133" s="37" t="s">
        <v>34</v>
      </c>
      <c r="C133" s="26"/>
      <c r="D133" s="26"/>
      <c r="E133" s="26"/>
      <c r="F133" s="26"/>
      <c r="G133" s="40">
        <f>G134</f>
        <v>14000</v>
      </c>
      <c r="H133" s="26"/>
      <c r="I133" s="26"/>
      <c r="J133" s="26"/>
      <c r="K133" s="26"/>
      <c r="L133" s="26"/>
      <c r="M133" s="20"/>
    </row>
    <row r="134" spans="1:13" x14ac:dyDescent="0.25">
      <c r="A134" s="41">
        <v>322</v>
      </c>
      <c r="B134" s="25" t="s">
        <v>36</v>
      </c>
      <c r="C134" s="28"/>
      <c r="D134" s="28"/>
      <c r="E134" s="28"/>
      <c r="F134" s="28"/>
      <c r="G134" s="42">
        <v>14000</v>
      </c>
      <c r="H134" s="28"/>
      <c r="I134" s="28"/>
      <c r="J134" s="28"/>
      <c r="K134" s="28"/>
      <c r="L134" s="28"/>
      <c r="M134" s="20"/>
    </row>
    <row r="135" spans="1:13" x14ac:dyDescent="0.25">
      <c r="A135" s="36" t="s">
        <v>81</v>
      </c>
      <c r="B135" s="37" t="s">
        <v>82</v>
      </c>
      <c r="C135" s="35">
        <f>C136</f>
        <v>1080</v>
      </c>
      <c r="D135" s="28"/>
      <c r="E135" s="28"/>
      <c r="F135" s="28"/>
      <c r="G135" s="28"/>
      <c r="H135" s="28"/>
      <c r="I135" s="28"/>
      <c r="J135" s="28"/>
      <c r="K135" s="35">
        <f>C135</f>
        <v>1080</v>
      </c>
      <c r="L135" s="35">
        <f>K135</f>
        <v>1080</v>
      </c>
      <c r="M135" s="20"/>
    </row>
    <row r="136" spans="1:13" x14ac:dyDescent="0.25">
      <c r="A136" s="36">
        <v>3</v>
      </c>
      <c r="B136" s="37" t="s">
        <v>33</v>
      </c>
      <c r="C136" s="38">
        <f>G136</f>
        <v>1080</v>
      </c>
      <c r="D136" s="28"/>
      <c r="E136" s="28"/>
      <c r="F136" s="28"/>
      <c r="G136" s="38">
        <f>G137</f>
        <v>1080</v>
      </c>
      <c r="H136" s="28"/>
      <c r="I136" s="28"/>
      <c r="J136" s="28"/>
      <c r="K136" s="38">
        <f>K135</f>
        <v>1080</v>
      </c>
      <c r="L136" s="38">
        <f>L135</f>
        <v>1080</v>
      </c>
      <c r="M136" s="20"/>
    </row>
    <row r="137" spans="1:13" x14ac:dyDescent="0.25">
      <c r="A137" s="36">
        <v>32</v>
      </c>
      <c r="B137" s="37" t="s">
        <v>34</v>
      </c>
      <c r="C137" s="28"/>
      <c r="D137" s="28"/>
      <c r="E137" s="28"/>
      <c r="F137" s="28"/>
      <c r="G137" s="40">
        <f>G138</f>
        <v>1080</v>
      </c>
      <c r="H137" s="28"/>
      <c r="I137" s="28"/>
      <c r="J137" s="28"/>
      <c r="K137" s="28"/>
      <c r="L137" s="28"/>
      <c r="M137" s="20"/>
    </row>
    <row r="138" spans="1:13" x14ac:dyDescent="0.25">
      <c r="A138" s="41">
        <v>322</v>
      </c>
      <c r="B138" s="25" t="s">
        <v>36</v>
      </c>
      <c r="C138" s="28"/>
      <c r="D138" s="28"/>
      <c r="E138" s="28"/>
      <c r="F138" s="28"/>
      <c r="G138" s="42">
        <v>1080</v>
      </c>
      <c r="H138" s="28"/>
      <c r="I138" s="28"/>
      <c r="J138" s="28"/>
      <c r="K138" s="28"/>
      <c r="L138" s="28"/>
      <c r="M138" s="20"/>
    </row>
    <row r="139" spans="1:13" x14ac:dyDescent="0.25">
      <c r="A139" s="24"/>
      <c r="B139" s="37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3"/>
    </row>
    <row r="140" spans="1:13" x14ac:dyDescent="0.25">
      <c r="A140" s="60"/>
      <c r="B140" s="61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3"/>
    </row>
    <row r="141" spans="1:13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133"/>
      <c r="L141" s="133"/>
      <c r="M141" s="23"/>
    </row>
    <row r="142" spans="1:13" x14ac:dyDescent="0.25">
      <c r="A142" s="62" t="s">
        <v>83</v>
      </c>
      <c r="B142" s="63" t="s">
        <v>88</v>
      </c>
      <c r="C142" s="64"/>
      <c r="D142" s="65" t="s">
        <v>84</v>
      </c>
      <c r="E142" s="66" t="s">
        <v>109</v>
      </c>
      <c r="F142" s="66"/>
      <c r="G142" s="66"/>
      <c r="H142" s="66"/>
      <c r="I142" s="134" t="s">
        <v>89</v>
      </c>
      <c r="J142" s="134"/>
      <c r="K142" s="65" t="s">
        <v>90</v>
      </c>
      <c r="L142" s="67"/>
      <c r="M142" s="23"/>
    </row>
    <row r="143" spans="1:13" x14ac:dyDescent="0.25">
      <c r="A143" s="62" t="s">
        <v>85</v>
      </c>
      <c r="B143" s="68" t="s">
        <v>86</v>
      </c>
      <c r="C143" s="64"/>
      <c r="D143" s="66"/>
      <c r="E143" s="66"/>
      <c r="F143" s="66"/>
      <c r="G143" s="66"/>
      <c r="H143" s="66"/>
      <c r="I143" s="64"/>
      <c r="J143" s="64"/>
      <c r="K143" s="133"/>
      <c r="L143" s="133"/>
      <c r="M143" s="23"/>
    </row>
    <row r="144" spans="1:13" x14ac:dyDescent="0.25">
      <c r="A144" s="69"/>
      <c r="B144" s="68"/>
      <c r="C144" s="64" t="s">
        <v>87</v>
      </c>
      <c r="D144" s="66"/>
      <c r="E144" s="66"/>
      <c r="F144" s="66"/>
      <c r="G144" s="66"/>
      <c r="H144" s="66"/>
      <c r="I144" s="64"/>
      <c r="J144" s="64"/>
      <c r="K144" s="64"/>
      <c r="L144" s="64"/>
      <c r="M144" s="23"/>
    </row>
    <row r="145" spans="1:13" x14ac:dyDescent="0.25">
      <c r="A145" s="69"/>
      <c r="B145" s="68"/>
      <c r="C145" s="64"/>
      <c r="D145" s="66"/>
      <c r="E145" s="66"/>
      <c r="F145" s="66"/>
      <c r="G145" s="66"/>
      <c r="H145" s="66"/>
      <c r="I145" s="64"/>
      <c r="J145" s="64"/>
      <c r="K145" s="64"/>
      <c r="L145" s="64"/>
      <c r="M145" s="23"/>
    </row>
    <row r="146" spans="1:13" x14ac:dyDescent="0.25">
      <c r="A146" s="20"/>
      <c r="B146" s="20"/>
      <c r="C146" s="20"/>
      <c r="D146" s="124"/>
      <c r="E146" s="20"/>
      <c r="F146" s="20"/>
      <c r="G146" s="20"/>
      <c r="H146" s="20"/>
      <c r="I146" s="20"/>
      <c r="J146" s="20"/>
      <c r="K146" s="20"/>
      <c r="L146" s="20"/>
      <c r="M146" s="23"/>
    </row>
    <row r="147" spans="1:13" x14ac:dyDescent="0.25">
      <c r="M147" s="23"/>
    </row>
    <row r="148" spans="1:13" x14ac:dyDescent="0.25">
      <c r="M148" s="23"/>
    </row>
    <row r="149" spans="1:13" x14ac:dyDescent="0.25">
      <c r="M149" s="23"/>
    </row>
    <row r="150" spans="1:13" x14ac:dyDescent="0.25">
      <c r="M150" s="23"/>
    </row>
    <row r="151" spans="1:13" x14ac:dyDescent="0.25">
      <c r="M151" s="23"/>
    </row>
  </sheetData>
  <mergeCells count="18">
    <mergeCell ref="A12:B13"/>
    <mergeCell ref="C12:C13"/>
    <mergeCell ref="D12:D13"/>
    <mergeCell ref="E12:E13"/>
    <mergeCell ref="A7:F7"/>
    <mergeCell ref="A8:E8"/>
    <mergeCell ref="A10:B10"/>
    <mergeCell ref="A11:B11"/>
    <mergeCell ref="A21:I21"/>
    <mergeCell ref="K141:L141"/>
    <mergeCell ref="I142:J142"/>
    <mergeCell ref="K143:L143"/>
    <mergeCell ref="A14:B14"/>
    <mergeCell ref="A15:B15"/>
    <mergeCell ref="A16:B16"/>
    <mergeCell ref="A17:B17"/>
    <mergeCell ref="A18:B18"/>
    <mergeCell ref="A20:D20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P6" sqref="P6"/>
    </sheetView>
  </sheetViews>
  <sheetFormatPr defaultRowHeight="15" x14ac:dyDescent="0.25"/>
  <cols>
    <col min="1" max="1" width="18" customWidth="1"/>
    <col min="2" max="2" width="14" bestFit="1" customWidth="1"/>
    <col min="3" max="3" width="11.85546875" bestFit="1" customWidth="1"/>
    <col min="4" max="4" width="14" bestFit="1" customWidth="1"/>
    <col min="5" max="5" width="15.5703125" bestFit="1" customWidth="1"/>
    <col min="6" max="7" width="11.85546875" bestFit="1" customWidth="1"/>
    <col min="8" max="8" width="12.85546875" bestFit="1" customWidth="1"/>
  </cols>
  <sheetData>
    <row r="1" spans="1:8" ht="18" x14ac:dyDescent="0.25">
      <c r="A1" s="153" t="s">
        <v>94</v>
      </c>
      <c r="B1" s="153"/>
      <c r="C1" s="153"/>
      <c r="D1" s="153"/>
      <c r="E1" s="153"/>
      <c r="F1" s="153"/>
      <c r="G1" s="153"/>
      <c r="H1" s="153"/>
    </row>
    <row r="2" spans="1:8" ht="15.75" thickBot="1" x14ac:dyDescent="0.3">
      <c r="A2" s="70"/>
      <c r="B2" s="71"/>
      <c r="C2" s="71"/>
      <c r="D2" s="71"/>
      <c r="E2" s="71"/>
      <c r="F2" s="71"/>
      <c r="G2" s="71"/>
      <c r="H2" s="72" t="s">
        <v>95</v>
      </c>
    </row>
    <row r="3" spans="1:8" ht="35.25" customHeight="1" thickBot="1" x14ac:dyDescent="0.3">
      <c r="A3" s="73" t="s">
        <v>96</v>
      </c>
      <c r="B3" s="154" t="s">
        <v>104</v>
      </c>
      <c r="C3" s="155"/>
      <c r="D3" s="155"/>
      <c r="E3" s="155"/>
      <c r="F3" s="155"/>
      <c r="G3" s="155"/>
      <c r="H3" s="156"/>
    </row>
    <row r="4" spans="1:8" ht="109.5" customHeight="1" thickBot="1" x14ac:dyDescent="0.3">
      <c r="A4" s="74" t="s">
        <v>97</v>
      </c>
      <c r="B4" s="75" t="s">
        <v>18</v>
      </c>
      <c r="C4" s="76" t="s">
        <v>19</v>
      </c>
      <c r="D4" s="76" t="s">
        <v>20</v>
      </c>
      <c r="E4" s="76" t="s">
        <v>21</v>
      </c>
      <c r="F4" s="76" t="s">
        <v>98</v>
      </c>
      <c r="G4" s="76" t="s">
        <v>99</v>
      </c>
      <c r="H4" s="77" t="s">
        <v>100</v>
      </c>
    </row>
    <row r="5" spans="1:8" x14ac:dyDescent="0.25">
      <c r="A5" s="78">
        <v>634</v>
      </c>
      <c r="B5" s="79"/>
      <c r="C5" s="80"/>
      <c r="D5" s="81"/>
      <c r="E5" s="122">
        <v>4000</v>
      </c>
      <c r="F5" s="82"/>
      <c r="G5" s="83"/>
      <c r="H5" s="84"/>
    </row>
    <row r="6" spans="1:8" x14ac:dyDescent="0.25">
      <c r="A6" s="85">
        <v>636</v>
      </c>
      <c r="B6" s="86"/>
      <c r="C6" s="87"/>
      <c r="D6" s="87"/>
      <c r="E6" s="87">
        <v>6342774</v>
      </c>
      <c r="F6" s="87"/>
      <c r="G6" s="88"/>
      <c r="H6" s="89"/>
    </row>
    <row r="7" spans="1:8" x14ac:dyDescent="0.25">
      <c r="A7" s="85">
        <v>638</v>
      </c>
      <c r="B7" s="86"/>
      <c r="C7" s="87"/>
      <c r="D7" s="87"/>
      <c r="E7" s="87">
        <v>408077</v>
      </c>
      <c r="F7" s="87"/>
      <c r="G7" s="88"/>
      <c r="H7" s="89"/>
    </row>
    <row r="8" spans="1:8" x14ac:dyDescent="0.25">
      <c r="A8" s="85">
        <v>652</v>
      </c>
      <c r="B8" s="86"/>
      <c r="C8" s="87"/>
      <c r="D8" s="123">
        <v>409000</v>
      </c>
      <c r="E8" s="87"/>
      <c r="F8" s="87"/>
      <c r="G8" s="88"/>
      <c r="H8" s="89"/>
    </row>
    <row r="9" spans="1:8" x14ac:dyDescent="0.25">
      <c r="A9" s="85">
        <v>661</v>
      </c>
      <c r="B9" s="86"/>
      <c r="C9" s="123">
        <v>900</v>
      </c>
      <c r="D9" s="87"/>
      <c r="E9" s="87"/>
      <c r="F9" s="87"/>
      <c r="G9" s="88"/>
      <c r="H9" s="89"/>
    </row>
    <row r="10" spans="1:8" x14ac:dyDescent="0.25">
      <c r="A10" s="85">
        <v>663</v>
      </c>
      <c r="B10" s="86"/>
      <c r="C10" s="87"/>
      <c r="D10" s="87"/>
      <c r="E10" s="87"/>
      <c r="F10" s="87">
        <v>3900</v>
      </c>
      <c r="G10" s="88"/>
      <c r="H10" s="89"/>
    </row>
    <row r="11" spans="1:8" x14ac:dyDescent="0.25">
      <c r="A11" s="85">
        <v>671</v>
      </c>
      <c r="B11" s="90">
        <v>755029</v>
      </c>
      <c r="C11" s="87"/>
      <c r="D11" s="87"/>
      <c r="E11" s="87"/>
      <c r="F11" s="87"/>
      <c r="G11" s="88"/>
      <c r="H11" s="89"/>
    </row>
    <row r="12" spans="1:8" x14ac:dyDescent="0.25">
      <c r="A12" s="85">
        <v>683</v>
      </c>
      <c r="B12" s="86"/>
      <c r="C12" s="87"/>
      <c r="D12" s="123">
        <v>4000</v>
      </c>
      <c r="E12" s="87"/>
      <c r="F12" s="87"/>
      <c r="G12" s="88"/>
      <c r="H12" s="89"/>
    </row>
    <row r="13" spans="1:8" x14ac:dyDescent="0.25">
      <c r="A13" s="85">
        <v>721</v>
      </c>
      <c r="B13" s="86"/>
      <c r="C13" s="87"/>
      <c r="D13" s="87"/>
      <c r="E13" s="87"/>
      <c r="F13" s="87"/>
      <c r="G13" s="88">
        <v>3000</v>
      </c>
      <c r="H13" s="89"/>
    </row>
    <row r="14" spans="1:8" x14ac:dyDescent="0.25">
      <c r="A14" s="85">
        <v>922</v>
      </c>
      <c r="B14" s="86"/>
      <c r="C14" s="87"/>
      <c r="D14" s="87"/>
      <c r="E14" s="87"/>
      <c r="F14" s="87"/>
      <c r="G14" s="88"/>
      <c r="H14" s="91">
        <v>72100</v>
      </c>
    </row>
    <row r="15" spans="1:8" ht="0.75" customHeight="1" thickBot="1" x14ac:dyDescent="0.3">
      <c r="A15" s="92"/>
      <c r="B15" s="93"/>
      <c r="C15" s="94"/>
      <c r="D15" s="94"/>
      <c r="E15" s="94"/>
      <c r="F15" s="94"/>
      <c r="G15" s="95"/>
      <c r="H15" s="96"/>
    </row>
    <row r="16" spans="1:8" ht="33" customHeight="1" thickBot="1" x14ac:dyDescent="0.3">
      <c r="A16" s="97" t="s">
        <v>101</v>
      </c>
      <c r="B16" s="98">
        <f>SUM(B11:B15)</f>
        <v>755029</v>
      </c>
      <c r="C16" s="99">
        <f t="shared" ref="C16:H16" si="0">SUM(C5:C15)</f>
        <v>900</v>
      </c>
      <c r="D16" s="99">
        <f t="shared" si="0"/>
        <v>413000</v>
      </c>
      <c r="E16" s="99">
        <f t="shared" si="0"/>
        <v>6754851</v>
      </c>
      <c r="F16" s="99">
        <f t="shared" si="0"/>
        <v>3900</v>
      </c>
      <c r="G16" s="99">
        <f t="shared" si="0"/>
        <v>3000</v>
      </c>
      <c r="H16" s="100">
        <f t="shared" si="0"/>
        <v>72100</v>
      </c>
    </row>
    <row r="17" spans="1:8" ht="38.25" customHeight="1" thickBot="1" x14ac:dyDescent="0.3">
      <c r="A17" s="97" t="s">
        <v>102</v>
      </c>
      <c r="B17" s="150">
        <f>B16+C16+D16+E16+F16+G16+H16</f>
        <v>8002780</v>
      </c>
      <c r="C17" s="151"/>
      <c r="D17" s="151"/>
      <c r="E17" s="151"/>
      <c r="F17" s="151"/>
      <c r="G17" s="151"/>
      <c r="H17" s="152"/>
    </row>
    <row r="18" spans="1:8" ht="24" customHeight="1" thickBot="1" x14ac:dyDescent="0.3">
      <c r="A18" s="101"/>
      <c r="B18" s="101"/>
      <c r="C18" s="101"/>
      <c r="D18" s="102"/>
      <c r="E18" s="103"/>
      <c r="F18" s="20"/>
      <c r="G18" s="20"/>
      <c r="H18" s="72"/>
    </row>
    <row r="19" spans="1:8" ht="37.5" customHeight="1" thickBot="1" x14ac:dyDescent="0.3">
      <c r="A19" s="104" t="s">
        <v>96</v>
      </c>
      <c r="B19" s="154" t="s">
        <v>106</v>
      </c>
      <c r="C19" s="157"/>
      <c r="D19" s="157"/>
      <c r="E19" s="157"/>
      <c r="F19" s="157"/>
      <c r="G19" s="157"/>
      <c r="H19" s="158"/>
    </row>
    <row r="20" spans="1:8" ht="112.5" customHeight="1" thickBot="1" x14ac:dyDescent="0.3">
      <c r="A20" s="105" t="s">
        <v>97</v>
      </c>
      <c r="B20" s="75" t="s">
        <v>18</v>
      </c>
      <c r="C20" s="76" t="s">
        <v>19</v>
      </c>
      <c r="D20" s="76" t="s">
        <v>20</v>
      </c>
      <c r="E20" s="76" t="s">
        <v>21</v>
      </c>
      <c r="F20" s="76" t="s">
        <v>98</v>
      </c>
      <c r="G20" s="76" t="s">
        <v>99</v>
      </c>
      <c r="H20" s="77" t="s">
        <v>24</v>
      </c>
    </row>
    <row r="21" spans="1:8" x14ac:dyDescent="0.25">
      <c r="A21" s="78">
        <v>634</v>
      </c>
      <c r="B21" s="79"/>
      <c r="C21" s="80"/>
      <c r="D21" s="81"/>
      <c r="E21" s="122">
        <v>4000</v>
      </c>
      <c r="F21" s="82"/>
      <c r="G21" s="83"/>
      <c r="H21" s="84"/>
    </row>
    <row r="22" spans="1:8" x14ac:dyDescent="0.25">
      <c r="A22" s="85">
        <v>636</v>
      </c>
      <c r="B22" s="86"/>
      <c r="C22" s="87"/>
      <c r="D22" s="87"/>
      <c r="E22" s="87">
        <v>6342774</v>
      </c>
      <c r="F22" s="87"/>
      <c r="G22" s="88"/>
      <c r="H22" s="89"/>
    </row>
    <row r="23" spans="1:8" x14ac:dyDescent="0.25">
      <c r="A23" s="85">
        <v>638</v>
      </c>
      <c r="B23" s="86"/>
      <c r="C23" s="87"/>
      <c r="D23" s="87"/>
      <c r="E23" s="87">
        <v>408077</v>
      </c>
      <c r="F23" s="87"/>
      <c r="G23" s="88"/>
      <c r="H23" s="89"/>
    </row>
    <row r="24" spans="1:8" x14ac:dyDescent="0.25">
      <c r="A24" s="85">
        <v>652</v>
      </c>
      <c r="B24" s="86"/>
      <c r="C24" s="87"/>
      <c r="D24" s="123">
        <v>409000</v>
      </c>
      <c r="E24" s="87"/>
      <c r="F24" s="87"/>
      <c r="G24" s="88"/>
      <c r="H24" s="89"/>
    </row>
    <row r="25" spans="1:8" x14ac:dyDescent="0.25">
      <c r="A25" s="85">
        <v>661</v>
      </c>
      <c r="B25" s="86"/>
      <c r="C25" s="87">
        <v>900</v>
      </c>
      <c r="D25" s="87"/>
      <c r="E25" s="87"/>
      <c r="F25" s="87"/>
      <c r="G25" s="88"/>
      <c r="H25" s="89"/>
    </row>
    <row r="26" spans="1:8" x14ac:dyDescent="0.25">
      <c r="A26" s="85">
        <v>663</v>
      </c>
      <c r="B26" s="86"/>
      <c r="C26" s="87"/>
      <c r="D26" s="87"/>
      <c r="E26" s="87"/>
      <c r="F26" s="87">
        <v>3900</v>
      </c>
      <c r="G26" s="88"/>
      <c r="H26" s="89"/>
    </row>
    <row r="27" spans="1:8" x14ac:dyDescent="0.25">
      <c r="A27" s="85">
        <v>671</v>
      </c>
      <c r="B27" s="90">
        <v>755029</v>
      </c>
      <c r="C27" s="87"/>
      <c r="D27" s="87"/>
      <c r="E27" s="87"/>
      <c r="F27" s="87"/>
      <c r="G27" s="88"/>
      <c r="H27" s="89"/>
    </row>
    <row r="28" spans="1:8" x14ac:dyDescent="0.25">
      <c r="A28" s="85">
        <v>683</v>
      </c>
      <c r="B28" s="86"/>
      <c r="C28" s="87"/>
      <c r="D28" s="87">
        <v>4000</v>
      </c>
      <c r="E28" s="87"/>
      <c r="F28" s="87"/>
      <c r="G28" s="88"/>
      <c r="H28" s="89"/>
    </row>
    <row r="29" spans="1:8" x14ac:dyDescent="0.25">
      <c r="A29" s="85">
        <v>721</v>
      </c>
      <c r="B29" s="86"/>
      <c r="C29" s="87"/>
      <c r="D29" s="87"/>
      <c r="E29" s="87"/>
      <c r="F29" s="87"/>
      <c r="G29" s="88">
        <v>3000</v>
      </c>
      <c r="H29" s="89"/>
    </row>
    <row r="30" spans="1:8" ht="15.75" thickBot="1" x14ac:dyDescent="0.3">
      <c r="A30" s="85">
        <v>922</v>
      </c>
      <c r="B30" s="86"/>
      <c r="C30" s="87"/>
      <c r="D30" s="87"/>
      <c r="E30" s="87"/>
      <c r="F30" s="87"/>
      <c r="G30" s="88"/>
      <c r="H30" s="91">
        <v>72100</v>
      </c>
    </row>
    <row r="31" spans="1:8" ht="30" customHeight="1" thickBot="1" x14ac:dyDescent="0.3">
      <c r="A31" s="126" t="s">
        <v>101</v>
      </c>
      <c r="B31" s="127">
        <f>SUM(B27:B30)</f>
        <v>755029</v>
      </c>
      <c r="C31" s="128">
        <f>SUM(C25:C30)</f>
        <v>900</v>
      </c>
      <c r="D31" s="128">
        <f>SUM(D21:D30)</f>
        <v>413000</v>
      </c>
      <c r="E31" s="128">
        <f>SUM(E21:E30)</f>
        <v>6754851</v>
      </c>
      <c r="F31" s="128">
        <f>SUM(F21:F30)</f>
        <v>3900</v>
      </c>
      <c r="G31" s="128">
        <f>SUM(G23:G30)</f>
        <v>3000</v>
      </c>
      <c r="H31" s="129">
        <f>SUM(H22:H30)</f>
        <v>72100</v>
      </c>
    </row>
    <row r="32" spans="1:8" ht="39" customHeight="1" thickBot="1" x14ac:dyDescent="0.3">
      <c r="A32" s="113" t="s">
        <v>103</v>
      </c>
      <c r="B32" s="151">
        <f>B31+C31+D31+E31+F31+G31+H31</f>
        <v>8002780</v>
      </c>
      <c r="C32" s="151"/>
      <c r="D32" s="151"/>
      <c r="E32" s="151"/>
      <c r="F32" s="151"/>
      <c r="G32" s="151"/>
      <c r="H32" s="152"/>
    </row>
    <row r="33" spans="1:8" ht="26.25" customHeight="1" thickBot="1" x14ac:dyDescent="0.3">
      <c r="A33" s="106"/>
      <c r="B33" s="125"/>
      <c r="C33" s="125"/>
      <c r="D33" s="125"/>
      <c r="E33" s="125"/>
      <c r="F33" s="125"/>
      <c r="G33" s="125"/>
      <c r="H33" s="125"/>
    </row>
    <row r="34" spans="1:8" ht="27" customHeight="1" thickBot="1" x14ac:dyDescent="0.3">
      <c r="A34" s="154" t="s">
        <v>107</v>
      </c>
      <c r="B34" s="157"/>
      <c r="C34" s="157"/>
      <c r="D34" s="157"/>
      <c r="E34" s="157"/>
      <c r="F34" s="157"/>
      <c r="G34" s="157"/>
      <c r="H34" s="158"/>
    </row>
    <row r="35" spans="1:8" ht="124.5" customHeight="1" thickBot="1" x14ac:dyDescent="0.3">
      <c r="A35" s="104" t="s">
        <v>96</v>
      </c>
      <c r="B35" s="75" t="s">
        <v>18</v>
      </c>
      <c r="C35" s="76" t="s">
        <v>19</v>
      </c>
      <c r="D35" s="76" t="s">
        <v>20</v>
      </c>
      <c r="E35" s="76" t="s">
        <v>21</v>
      </c>
      <c r="F35" s="76" t="s">
        <v>98</v>
      </c>
      <c r="G35" s="76" t="s">
        <v>99</v>
      </c>
      <c r="H35" s="77" t="s">
        <v>24</v>
      </c>
    </row>
    <row r="36" spans="1:8" ht="58.5" customHeight="1" thickBot="1" x14ac:dyDescent="0.3">
      <c r="A36" s="105" t="s">
        <v>97</v>
      </c>
      <c r="B36" s="79"/>
      <c r="C36" s="109"/>
      <c r="D36" s="110"/>
      <c r="E36" s="111"/>
      <c r="F36" s="111"/>
      <c r="G36" s="112"/>
      <c r="H36" s="84"/>
    </row>
    <row r="37" spans="1:8" x14ac:dyDescent="0.25">
      <c r="A37" s="78">
        <v>634</v>
      </c>
      <c r="B37" s="79"/>
      <c r="C37" s="80"/>
      <c r="D37" s="81"/>
      <c r="E37" s="122">
        <v>4000</v>
      </c>
      <c r="F37" s="82"/>
      <c r="G37" s="83"/>
      <c r="H37" s="84"/>
    </row>
    <row r="38" spans="1:8" x14ac:dyDescent="0.25">
      <c r="A38" s="85">
        <v>636</v>
      </c>
      <c r="B38" s="86"/>
      <c r="C38" s="87"/>
      <c r="D38" s="87"/>
      <c r="E38" s="87">
        <v>6342774</v>
      </c>
      <c r="F38" s="87"/>
      <c r="G38" s="88"/>
      <c r="H38" s="89"/>
    </row>
    <row r="39" spans="1:8" x14ac:dyDescent="0.25">
      <c r="A39" s="85">
        <v>638</v>
      </c>
      <c r="B39" s="86"/>
      <c r="C39" s="87"/>
      <c r="D39" s="87"/>
      <c r="E39" s="87">
        <v>408077</v>
      </c>
      <c r="F39" s="87"/>
      <c r="G39" s="88"/>
      <c r="H39" s="89"/>
    </row>
    <row r="40" spans="1:8" x14ac:dyDescent="0.25">
      <c r="A40" s="85">
        <v>652</v>
      </c>
      <c r="B40" s="86"/>
      <c r="C40" s="87"/>
      <c r="D40" s="123">
        <v>409000</v>
      </c>
      <c r="E40" s="87"/>
      <c r="F40" s="87"/>
      <c r="G40" s="88"/>
      <c r="H40" s="89"/>
    </row>
    <row r="41" spans="1:8" x14ac:dyDescent="0.25">
      <c r="A41" s="85">
        <v>661</v>
      </c>
      <c r="B41" s="86"/>
      <c r="C41" s="87">
        <v>900</v>
      </c>
      <c r="D41" s="87"/>
      <c r="E41" s="87"/>
      <c r="F41" s="87"/>
      <c r="G41" s="88"/>
      <c r="H41" s="89"/>
    </row>
    <row r="42" spans="1:8" x14ac:dyDescent="0.25">
      <c r="A42" s="85">
        <v>663</v>
      </c>
      <c r="B42" s="86"/>
      <c r="C42" s="87"/>
      <c r="D42" s="87"/>
      <c r="E42" s="87"/>
      <c r="F42" s="87">
        <v>3900</v>
      </c>
      <c r="G42" s="88"/>
      <c r="H42" s="89"/>
    </row>
    <row r="43" spans="1:8" x14ac:dyDescent="0.25">
      <c r="A43" s="85">
        <v>671</v>
      </c>
      <c r="B43" s="90">
        <v>755029</v>
      </c>
      <c r="C43" s="87"/>
      <c r="D43" s="87"/>
      <c r="E43" s="87"/>
      <c r="F43" s="87"/>
      <c r="G43" s="88"/>
      <c r="H43" s="89"/>
    </row>
    <row r="44" spans="1:8" x14ac:dyDescent="0.25">
      <c r="A44" s="85">
        <v>683</v>
      </c>
      <c r="B44" s="86"/>
      <c r="C44" s="87"/>
      <c r="D44" s="87">
        <v>4000</v>
      </c>
      <c r="E44" s="87"/>
      <c r="F44" s="87"/>
      <c r="G44" s="88"/>
      <c r="H44" s="89"/>
    </row>
    <row r="45" spans="1:8" x14ac:dyDescent="0.25">
      <c r="A45" s="85">
        <v>721</v>
      </c>
      <c r="B45" s="86"/>
      <c r="C45" s="87"/>
      <c r="D45" s="87"/>
      <c r="E45" s="87"/>
      <c r="F45" s="87"/>
      <c r="G45" s="88">
        <v>3000</v>
      </c>
      <c r="H45" s="89"/>
    </row>
    <row r="46" spans="1:8" ht="15.75" thickBot="1" x14ac:dyDescent="0.3">
      <c r="A46" s="85">
        <v>922</v>
      </c>
      <c r="B46" s="86"/>
      <c r="C46" s="87"/>
      <c r="D46" s="87"/>
      <c r="E46" s="87"/>
      <c r="F46" s="87"/>
      <c r="G46" s="88"/>
      <c r="H46" s="91">
        <v>72100</v>
      </c>
    </row>
    <row r="47" spans="1:8" ht="30" customHeight="1" thickBot="1" x14ac:dyDescent="0.3">
      <c r="A47" s="97" t="s">
        <v>101</v>
      </c>
      <c r="B47" s="98">
        <f>SUM(B43:B46)</f>
        <v>755029</v>
      </c>
      <c r="C47" s="99">
        <f>SUM(C41:C46)</f>
        <v>900</v>
      </c>
      <c r="D47" s="99">
        <f>SUM(D37:D46)</f>
        <v>413000</v>
      </c>
      <c r="E47" s="99">
        <f>SUM(E37:E46)</f>
        <v>6754851</v>
      </c>
      <c r="F47" s="99">
        <f>SUM(F37:F46)</f>
        <v>3900</v>
      </c>
      <c r="G47" s="99">
        <f>SUM(G37:G46)</f>
        <v>3000</v>
      </c>
      <c r="H47" s="100">
        <f>SUM(H37:H46)</f>
        <v>72100</v>
      </c>
    </row>
    <row r="48" spans="1:8" ht="30.75" customHeight="1" thickBot="1" x14ac:dyDescent="0.3">
      <c r="A48" s="113" t="s">
        <v>105</v>
      </c>
      <c r="B48" s="150">
        <f>B47+C47+D47+E47+F47+G47+H47</f>
        <v>8002780</v>
      </c>
      <c r="C48" s="151"/>
      <c r="D48" s="151"/>
      <c r="E48" s="151"/>
      <c r="F48" s="151"/>
      <c r="G48" s="151"/>
      <c r="H48" s="152"/>
    </row>
    <row r="49" spans="1:8" x14ac:dyDescent="0.25">
      <c r="A49" s="107"/>
      <c r="B49" s="107"/>
      <c r="C49" s="114"/>
      <c r="D49" s="108"/>
      <c r="E49" s="115"/>
      <c r="F49" s="20"/>
      <c r="G49" s="20"/>
      <c r="H49" s="20"/>
    </row>
    <row r="50" spans="1:8" x14ac:dyDescent="0.25">
      <c r="A50" s="107"/>
      <c r="B50" s="107"/>
      <c r="C50" s="114"/>
      <c r="D50" s="116"/>
      <c r="E50" s="117"/>
      <c r="F50" s="20"/>
      <c r="G50" s="20"/>
      <c r="H50" s="20"/>
    </row>
    <row r="51" spans="1:8" x14ac:dyDescent="0.25">
      <c r="A51" s="107"/>
      <c r="B51" s="107"/>
      <c r="C51" s="107"/>
      <c r="D51" s="118"/>
      <c r="E51" s="119"/>
      <c r="F51" s="20"/>
      <c r="G51" s="20"/>
      <c r="H51" s="20"/>
    </row>
    <row r="52" spans="1:8" x14ac:dyDescent="0.25">
      <c r="A52" s="107"/>
      <c r="B52" s="107"/>
      <c r="C52" s="107"/>
      <c r="D52" s="120"/>
      <c r="E52" s="121"/>
      <c r="F52" s="20"/>
      <c r="G52" s="20"/>
      <c r="H52" s="20"/>
    </row>
  </sheetData>
  <mergeCells count="7">
    <mergeCell ref="B48:H48"/>
    <mergeCell ref="A1:H1"/>
    <mergeCell ref="B3:H3"/>
    <mergeCell ref="B17:H17"/>
    <mergeCell ref="B19:H19"/>
    <mergeCell ref="B32:H32"/>
    <mergeCell ref="A34:H3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PRIHODA</vt:lpstr>
      <vt:lpstr>PLAN RASHODA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Stefica Zlovolic</dc:creator>
  <cp:lastModifiedBy>OSNOVNA ŠKOLA IVANA KUKULJEVIĆA SISAK</cp:lastModifiedBy>
  <cp:lastPrinted>2021-12-16T08:01:35Z</cp:lastPrinted>
  <dcterms:created xsi:type="dcterms:W3CDTF">2021-12-16T06:43:32Z</dcterms:created>
  <dcterms:modified xsi:type="dcterms:W3CDTF">2025-10-30T11:11:31Z</dcterms:modified>
</cp:coreProperties>
</file>