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ela\Desktop\"/>
    </mc:Choice>
  </mc:AlternateContent>
  <xr:revisionPtr revIDLastSave="0" documentId="13_ncr:1_{A2B63D24-5F29-4DF4-A798-DE2ABE49B365}" xr6:coauthVersionLast="47" xr6:coauthVersionMax="47" xr10:uidLastSave="{00000000-0000-0000-0000-000000000000}"/>
  <bookViews>
    <workbookView xWindow="-120" yWindow="-120" windowWidth="29040" windowHeight="15720" firstSheet="3" activeTab="6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programskoj klasif" sheetId="1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6" l="1"/>
  <c r="F314" i="16"/>
  <c r="F318" i="16"/>
  <c r="F317" i="16"/>
  <c r="F316" i="16"/>
  <c r="F315" i="16"/>
  <c r="F311" i="16"/>
  <c r="F310" i="16"/>
  <c r="F309" i="16"/>
  <c r="F308" i="16"/>
  <c r="F304" i="16"/>
  <c r="F303" i="16"/>
  <c r="F302" i="16"/>
  <c r="F301" i="16"/>
  <c r="F300" i="16"/>
  <c r="F297" i="16"/>
  <c r="F296" i="16"/>
  <c r="F295" i="16"/>
  <c r="F294" i="16"/>
  <c r="F293" i="16"/>
  <c r="F290" i="16"/>
  <c r="F289" i="16"/>
  <c r="F288" i="16"/>
  <c r="F287" i="16"/>
  <c r="F283" i="16"/>
  <c r="F282" i="16"/>
  <c r="F281" i="16"/>
  <c r="F280" i="16"/>
  <c r="F279" i="16"/>
  <c r="F278" i="16"/>
  <c r="F271" i="16"/>
  <c r="F270" i="16"/>
  <c r="F269" i="16"/>
  <c r="F268" i="16"/>
  <c r="F256" i="16"/>
  <c r="F255" i="16"/>
  <c r="F254" i="16"/>
  <c r="F253" i="16"/>
  <c r="F241" i="16"/>
  <c r="F240" i="16"/>
  <c r="F239" i="16"/>
  <c r="F238" i="16"/>
  <c r="F237" i="16"/>
  <c r="F235" i="16"/>
  <c r="F234" i="16"/>
  <c r="F233" i="16"/>
  <c r="F232" i="16"/>
  <c r="F230" i="16"/>
  <c r="F229" i="16"/>
  <c r="F228" i="16"/>
  <c r="F227" i="16"/>
  <c r="F225" i="16"/>
  <c r="F224" i="16"/>
  <c r="F223" i="16"/>
  <c r="F222" i="16"/>
  <c r="F221" i="16"/>
  <c r="F218" i="16"/>
  <c r="F217" i="16"/>
  <c r="F216" i="16"/>
  <c r="F215" i="16"/>
  <c r="F210" i="16"/>
  <c r="F209" i="16"/>
  <c r="F208" i="16"/>
  <c r="F207" i="16"/>
  <c r="F205" i="16"/>
  <c r="F204" i="16"/>
  <c r="F203" i="16"/>
  <c r="F202" i="16"/>
  <c r="F200" i="16"/>
  <c r="F199" i="16"/>
  <c r="F198" i="16"/>
  <c r="F197" i="16"/>
  <c r="F185" i="16"/>
  <c r="F184" i="16"/>
  <c r="F183" i="16"/>
  <c r="F182" i="16"/>
  <c r="F179" i="16"/>
  <c r="F178" i="16"/>
  <c r="F177" i="16"/>
  <c r="F176" i="16"/>
  <c r="F171" i="16"/>
  <c r="F170" i="16"/>
  <c r="F169" i="16"/>
  <c r="F168" i="16"/>
  <c r="F152" i="16"/>
  <c r="F151" i="16"/>
  <c r="F150" i="16"/>
  <c r="F149" i="16"/>
  <c r="F148" i="16"/>
  <c r="F141" i="16"/>
  <c r="F140" i="16"/>
  <c r="F139" i="16"/>
  <c r="F138" i="16"/>
  <c r="F125" i="16"/>
  <c r="F126" i="16"/>
  <c r="F127" i="16"/>
  <c r="F128" i="16"/>
  <c r="F129" i="16"/>
  <c r="F109" i="16"/>
  <c r="U17" i="5"/>
  <c r="S11" i="5"/>
  <c r="U11" i="5"/>
  <c r="U13" i="5"/>
  <c r="U14" i="5"/>
  <c r="S14" i="5"/>
  <c r="S17" i="5"/>
  <c r="S13" i="5"/>
  <c r="M30" i="1"/>
  <c r="S30" i="1" s="1"/>
  <c r="M11" i="5"/>
  <c r="M13" i="5"/>
  <c r="M14" i="5"/>
  <c r="M15" i="5"/>
  <c r="Q11" i="5"/>
  <c r="O11" i="5"/>
  <c r="F113" i="16"/>
  <c r="F112" i="16"/>
  <c r="F111" i="16"/>
  <c r="F110" i="16"/>
  <c r="F89" i="16"/>
  <c r="F88" i="16"/>
  <c r="F87" i="16"/>
  <c r="F86" i="16"/>
  <c r="F77" i="16"/>
  <c r="F76" i="16"/>
  <c r="F75" i="16"/>
  <c r="F74" i="16"/>
  <c r="F73" i="16"/>
  <c r="F72" i="16"/>
  <c r="F59" i="16"/>
  <c r="F58" i="16"/>
  <c r="F57" i="16"/>
  <c r="F56" i="16"/>
  <c r="F55" i="16"/>
  <c r="F20" i="16"/>
  <c r="F19" i="16"/>
  <c r="F18" i="16"/>
  <c r="F17" i="16"/>
  <c r="F16" i="16"/>
  <c r="F15" i="16"/>
  <c r="F14" i="16"/>
  <c r="U30" i="1"/>
  <c r="U28" i="1"/>
  <c r="U17" i="1"/>
  <c r="U18" i="1"/>
  <c r="U19" i="1"/>
  <c r="U20" i="1"/>
  <c r="U21" i="1"/>
  <c r="U22" i="1"/>
  <c r="U16" i="1"/>
  <c r="S18" i="1"/>
  <c r="S19" i="1"/>
  <c r="S20" i="1"/>
  <c r="S21" i="1"/>
  <c r="S22" i="1"/>
  <c r="I11" i="4"/>
  <c r="I12" i="4"/>
  <c r="O44" i="3"/>
  <c r="O76" i="2"/>
  <c r="O21" i="1"/>
  <c r="O22" i="1" s="1"/>
  <c r="O30" i="1" s="1"/>
  <c r="Q17" i="6"/>
  <c r="Q19" i="6"/>
  <c r="Q25" i="6"/>
  <c r="Q27" i="6"/>
  <c r="Q21" i="6"/>
  <c r="O27" i="6"/>
  <c r="O25" i="6"/>
  <c r="O21" i="6"/>
  <c r="O19" i="6"/>
  <c r="O17" i="6"/>
  <c r="O14" i="5"/>
  <c r="O13" i="5" s="1"/>
  <c r="O15" i="5"/>
  <c r="Q15" i="5"/>
  <c r="S28" i="1"/>
  <c r="S16" i="1"/>
  <c r="Q30" i="1"/>
  <c r="Q28" i="1"/>
  <c r="Q22" i="1"/>
  <c r="Q14" i="5" l="1"/>
  <c r="Q13" i="5" s="1"/>
</calcChain>
</file>

<file path=xl/sharedStrings.xml><?xml version="1.0" encoding="utf-8"?>
<sst xmlns="http://schemas.openxmlformats.org/spreadsheetml/2006/main" count="1404" uniqueCount="482">
  <si>
    <t>OŠ Ivana Kukuljevića</t>
  </si>
  <si>
    <t/>
  </si>
  <si>
    <t>Kralja Tomislava 19</t>
  </si>
  <si>
    <t>44000 SISAK</t>
  </si>
  <si>
    <t>OIB: 13375968994</t>
  </si>
  <si>
    <t>Izvještaj o izvršenju proračuna</t>
  </si>
  <si>
    <t>Za razdoblje od 01.01.2025. do 31.12.2025.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</si>
  <si>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</si>
  <si>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</si>
  <si>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</si>
  <si>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</si>
  <si>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</si>
  <si>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</si>
  <si>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</si>
  <si>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</si>
  <si>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</si>
  <si>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</si>
  <si>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</si>
  <si>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</si>
  <si>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</si>
  <si>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</si>
  <si>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</si>
  <si>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</si>
  <si>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</si>
  <si>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</si>
  <si>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</si>
  <si>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</si>
  <si>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</si>
  <si>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</si>
  <si>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</si>
  <si>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</si>
  <si>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</si>
  <si>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</si>
  <si>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</si>
  <si>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</si>
  <si>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</si>
  <si>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</si>
  <si>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</si>
  <si>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</si>
  <si>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</si>
  <si>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</si>
  <si>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</si>
  <si>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</si>
  <si>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</si>
  <si>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</si>
  <si>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</si>
  <si>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</si>
  <si>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</si>
  <si>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68 Kazne, upravne mjere i ostali prihodi</t>
  </si>
  <si>
    <t>683 Ostali prihodi</t>
  </si>
  <si>
    <t>6831 Ostali prihodi</t>
  </si>
  <si>
    <t>72 Prihodi od prodaje proizvedene dugotrajne imovine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</si>
  <si>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</si>
  <si>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</si>
  <si>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</si>
  <si>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</si>
  <si>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</si>
  <si>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</si>
  <si>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</si>
  <si>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</si>
  <si>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</si>
  <si>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</si>
  <si>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</si>
  <si>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</si>
  <si>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</si>
  <si>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</si>
  <si>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</si>
  <si>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</si>
  <si>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</si>
  <si>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</si>
  <si>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</si>
  <si>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</si>
  <si>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</si>
  <si>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</si>
  <si>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</si>
  <si>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</si>
  <si>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</si>
  <si>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</si>
  <si>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</si>
  <si>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</si>
  <si>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</si>
  <si>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</si>
  <si>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</si>
  <si>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</si>
  <si>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3294 Članarine i norme</t>
  </si>
  <si>
    <t>3295 Pristojbe i naknade</t>
  </si>
  <si>
    <t>3299 Ostali nespomenuti rashodi poslovanja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</si>
  <si>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</si>
  <si>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</si>
  <si>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</si>
  <si>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</si>
  <si>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</si>
  <si>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</si>
  <si>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</si>
  <si>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</si>
  <si>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</si>
  <si>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424 Knjige, umjetnička djela i ostale izložbene vrijednosti</t>
  </si>
  <si>
    <t>4241 Knjige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</si>
  <si>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</si>
  <si>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</si>
  <si>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</si>
  <si>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</si>
  <si>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1.0. OPĆI PRIHODI I PRIMICI</t>
  </si>
  <si>
    <t>Izvor 1.1. OPĆI PRIHODI I PRIMICI - DEC - OŠ</t>
  </si>
  <si>
    <t>Izvor 3. VLASTITI PRIHODI</t>
  </si>
  <si>
    <t>Izvor 3.1. VLASTITI PRIHODI - PRORAČUNSKI KORISNICI</t>
  </si>
  <si>
    <t>Izvor 4. PRIHODI ZA POSEBNE NAMJENE</t>
  </si>
  <si>
    <t>Izvor 4.0. PRIHODI ZA POSEBNE NAMJENE - PRORAČUNSKI KORISNICI</t>
  </si>
  <si>
    <t>Izvor 5. POMOĆI</t>
  </si>
  <si>
    <t>Izvor 5.2. Pomoći od institucija i tijela EU</t>
  </si>
  <si>
    <t>Izvor 5.3. Prihodi od tekućih pomoći iz državnog proračuna</t>
  </si>
  <si>
    <t>Izvor 5.4. Prihodi od tekućih pomoći iz županijskog proračuna</t>
  </si>
  <si>
    <t>Izvor 5.6. Prihodi od kapitalnih pomoći iz državnog proračuna</t>
  </si>
  <si>
    <t>Izvor 5.9. Prihod od tekućih pomoći od izvanproračunskih fondova</t>
  </si>
  <si>
    <t>Izvor 6. DONACIJE</t>
  </si>
  <si>
    <t>Izvor 6.1. DONACIJE - PRORAČUNSKI KORISNICI</t>
  </si>
  <si>
    <t>Izvor 7. PRIHODI OD PRODAJE ILI ZAMJENE NEF. IM. I NAK. S NASL. OSIG.</t>
  </si>
  <si>
    <t>Izvor 7.4. PRIHODI OD PRODAJE NEFINANCIJSKE IMOVINE - PK</t>
  </si>
  <si>
    <t xml:space="preserve"> SVEUKUPNI RASHODI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</si>
  <si>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</si>
  <si>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</si>
  <si>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</si>
  <si>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</si>
  <si>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</si>
  <si>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</si>
  <si>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</si>
  <si>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</si>
  <si>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</si>
  <si>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</si>
  <si>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</si>
  <si>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</si>
  <si>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</si>
  <si>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</si>
  <si>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</si>
  <si>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</si>
  <si>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>922 Rezultat - višak/manjak</t>
  </si>
  <si>
    <t>9221 Višak prihoda i primitaka</t>
  </si>
  <si>
    <t xml:space="preserve"> KORIŠTENJE SREDSTAVA IZ PRETHODNIH GODINA</t>
  </si>
  <si>
    <t>Račun financiranja prema izvorima</t>
  </si>
  <si>
    <t>3. VLASTITI PRIHODI</t>
  </si>
  <si>
    <t>3.1. VLASTITI PRIHODI - PRORAČUNSKI KORISNICI</t>
  </si>
  <si>
    <t>4. PRIHODI ZA POSEBNE NAMJENE</t>
  </si>
  <si>
    <t>4.0. PRIHODI ZA POSEBNE NAMJENE - PRORAČUNSKI KORISNICI</t>
  </si>
  <si>
    <t>5. POMOĆI</t>
  </si>
  <si>
    <t>5.2. Pomoći od institucija i tijela EU</t>
  </si>
  <si>
    <t>5.3. Prihodi od tekućih pomoći iz državnog proračuna</t>
  </si>
  <si>
    <t>5.4. Prihodi od tekućih pomoći iz županijskog proračuna</t>
  </si>
  <si>
    <t>6. DONACIJE</t>
  </si>
  <si>
    <t>6.1. DONACIJE - PRORAČUNSKI KORISNICI</t>
  </si>
  <si>
    <t>7. PRIHODI OD PRODAJE ILI ZAMJENE NEF. IM. I NAK. S NASL. OSIG.</t>
  </si>
  <si>
    <t>7.4. PRIHODI OD PRODAJE NEFINANCIJSKE IMOVINE - PK</t>
  </si>
  <si>
    <t>Izvršenje po programskoj klasifikaciji</t>
  </si>
  <si>
    <t>Organizacijska klasifikacija</t>
  </si>
  <si>
    <t>Izvori</t>
  </si>
  <si>
    <t>Indeks 2/1</t>
  </si>
  <si>
    <t>Projekt/Aktivnost</t>
  </si>
  <si>
    <t>VRSTA RASHODA I IZDATAKA</t>
  </si>
  <si>
    <t>1006</t>
  </si>
  <si>
    <t>A100053</t>
  </si>
  <si>
    <t>3211</t>
  </si>
  <si>
    <t>Službena putovanja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</si>
  <si>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</si>
  <si>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</si>
  <si>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</si>
  <si>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</si>
  <si>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</si>
  <si>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</si>
  <si>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</si>
  <si>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</si>
  <si>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</si>
  <si>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</si>
  <si>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</si>
  <si>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</si>
  <si>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</si>
  <si>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</si>
  <si>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</si>
  <si>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</si>
  <si>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</si>
  <si>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</si>
  <si>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</si>
  <si>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</si>
  <si>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</si>
  <si>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</si>
  <si>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3238</t>
  </si>
  <si>
    <t>Računalne usluge</t>
  </si>
  <si>
    <t>3239</t>
  </si>
  <si>
    <t>Ostale usluge</t>
  </si>
  <si>
    <t>3294</t>
  </si>
  <si>
    <t>Članarine i norme</t>
  </si>
  <si>
    <t>3299</t>
  </si>
  <si>
    <t>Ostali nespomenuti rashodi poslovanja</t>
  </si>
  <si>
    <t>A100054</t>
  </si>
  <si>
    <t>3111</t>
  </si>
  <si>
    <t>Plaće za redovan rad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</si>
  <si>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</si>
  <si>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</si>
  <si>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</si>
  <si>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</si>
  <si>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</si>
  <si>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</si>
  <si>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</si>
  <si>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</si>
  <si>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</si>
  <si>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</si>
  <si>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1007</t>
  </si>
  <si>
    <t>A100055</t>
  </si>
  <si>
    <t>3222</t>
  </si>
  <si>
    <t>Materijal i sirovine</t>
  </si>
  <si>
    <t>A100056</t>
  </si>
  <si>
    <t>A100057</t>
  </si>
  <si>
    <t>A100058</t>
  </si>
  <si>
    <t>3237</t>
  </si>
  <si>
    <t>Intelektualne i osobne usluge</t>
  </si>
  <si>
    <t>3292</t>
  </si>
  <si>
    <t>Premije osiguranja</t>
  </si>
  <si>
    <t>4241</t>
  </si>
  <si>
    <t>Knjige</t>
  </si>
  <si>
    <t>3721</t>
  </si>
  <si>
    <t>Naknade građanima i kućanstvima u novcu</t>
  </si>
  <si>
    <t>T100007</t>
  </si>
  <si>
    <t>1017</t>
  </si>
  <si>
    <t>A100074</t>
  </si>
  <si>
    <t>T100014</t>
  </si>
  <si>
    <t>T100015</t>
  </si>
  <si>
    <t>3213</t>
  </si>
  <si>
    <t>Stručno usavršavanje zaposlenika</t>
  </si>
  <si>
    <t>4227</t>
  </si>
  <si>
    <t>Uređaji, strojevi i oprema za ostale namjene</t>
  </si>
  <si>
    <t>4221</t>
  </si>
  <si>
    <t>Uredska oprema i namještaj</t>
  </si>
  <si>
    <t>A100060</t>
  </si>
  <si>
    <t>3722</t>
  </si>
  <si>
    <t>Naknade građanima i kućanstvima u naravi</t>
  </si>
  <si>
    <t>T100016</t>
  </si>
  <si>
    <t>SVEUKUPNO RASHODI / IZDACI</t>
  </si>
  <si>
    <t>Glavni program</t>
  </si>
  <si>
    <t>A04</t>
  </si>
  <si>
    <t>DRUŠTVENA DJELATNOST</t>
  </si>
  <si>
    <t>Program</t>
  </si>
  <si>
    <t>OSNOVNO ŠKOLSKO OBRAZOVANJE</t>
  </si>
  <si>
    <t>Aktivnost</t>
  </si>
  <si>
    <t>MATERIJALNO POSLOVANJE - ZAKONSKI STANDARD</t>
  </si>
  <si>
    <t xml:space="preserve">Izvor </t>
  </si>
  <si>
    <t>1.1.</t>
  </si>
  <si>
    <t>OPĆI PRIHODI I PRIMICI - DEC - OŠ</t>
  </si>
  <si>
    <t xml:space="preserve">Funkcijska klasifikacija </t>
  </si>
  <si>
    <t>09</t>
  </si>
  <si>
    <t>Obrazovanje</t>
  </si>
  <si>
    <t>091</t>
  </si>
  <si>
    <t>Predškolsko i osnovno obrazovanje</t>
  </si>
  <si>
    <t>0912</t>
  </si>
  <si>
    <t>Osnovno obrazovanje</t>
  </si>
  <si>
    <t>R0760</t>
  </si>
  <si>
    <t>R4222</t>
  </si>
  <si>
    <t>R4259</t>
  </si>
  <si>
    <t>R0762</t>
  </si>
  <si>
    <t>R4261</t>
  </si>
  <si>
    <t>R0763</t>
  </si>
  <si>
    <t>R4345</t>
  </si>
  <si>
    <t>R0764</t>
  </si>
  <si>
    <t>R4352</t>
  </si>
  <si>
    <t>R0765</t>
  </si>
  <si>
    <t>R4358</t>
  </si>
  <si>
    <t>R0766</t>
  </si>
  <si>
    <t>R4365</t>
  </si>
  <si>
    <t>R0767</t>
  </si>
  <si>
    <t>R4378</t>
  </si>
  <si>
    <t>R0768</t>
  </si>
  <si>
    <t>R4379</t>
  </si>
  <si>
    <t>R0769</t>
  </si>
  <si>
    <t>R4381</t>
  </si>
  <si>
    <t>R0770</t>
  </si>
  <si>
    <t>R4384</t>
  </si>
  <si>
    <t>R0771</t>
  </si>
  <si>
    <t>R4385</t>
  </si>
  <si>
    <t>R0772</t>
  </si>
  <si>
    <t>R4386</t>
  </si>
  <si>
    <t>R0773</t>
  </si>
  <si>
    <t>R4389</t>
  </si>
  <si>
    <t>R0774</t>
  </si>
  <si>
    <t>R4401</t>
  </si>
  <si>
    <t>R0775</t>
  </si>
  <si>
    <t>R4405</t>
  </si>
  <si>
    <t>R4411</t>
  </si>
  <si>
    <t>R0777</t>
  </si>
  <si>
    <t>R4420</t>
  </si>
  <si>
    <t>PLAĆE MZO</t>
  </si>
  <si>
    <t>5.3.1</t>
  </si>
  <si>
    <t>Prihodi od tekućih pomoći iz državnog proračuna - PK</t>
  </si>
  <si>
    <t>R0778</t>
  </si>
  <si>
    <t>R4678</t>
  </si>
  <si>
    <t>R0779</t>
  </si>
  <si>
    <t>R4679</t>
  </si>
  <si>
    <t>R0780</t>
  </si>
  <si>
    <t>R4680</t>
  </si>
  <si>
    <t>R0781</t>
  </si>
  <si>
    <t>R4681</t>
  </si>
  <si>
    <t>R0782</t>
  </si>
  <si>
    <t>R4682</t>
  </si>
  <si>
    <t>R0783</t>
  </si>
  <si>
    <t>R4683</t>
  </si>
  <si>
    <t>PODIZANJE OBRAZOVNOG STANDARDA</t>
  </si>
  <si>
    <t>PRODUŽENI BORAVAK</t>
  </si>
  <si>
    <t>1.0.</t>
  </si>
  <si>
    <t>OPĆI PRIHODI I PRIMICI</t>
  </si>
  <si>
    <t>R0784</t>
  </si>
  <si>
    <t>R4684</t>
  </si>
  <si>
    <t>R0785</t>
  </si>
  <si>
    <t>R4685</t>
  </si>
  <si>
    <t>R0786</t>
  </si>
  <si>
    <t>R4686</t>
  </si>
  <si>
    <t>R0787</t>
  </si>
  <si>
    <t>R4687</t>
  </si>
  <si>
    <t>4.0.</t>
  </si>
  <si>
    <t>PRIHODI ZA POSEBNE NAMJENE - PRORAČUNSKI KORISNICI</t>
  </si>
  <si>
    <t>R0788</t>
  </si>
  <si>
    <t>R4688</t>
  </si>
  <si>
    <t>R4689</t>
  </si>
  <si>
    <t>R0790</t>
  </si>
  <si>
    <t>R4690</t>
  </si>
  <si>
    <t>R4691</t>
  </si>
  <si>
    <t>R0792</t>
  </si>
  <si>
    <t>R4692</t>
  </si>
  <si>
    <t>R0793</t>
  </si>
  <si>
    <t>R4693</t>
  </si>
  <si>
    <t>R0794</t>
  </si>
  <si>
    <t>R4694</t>
  </si>
  <si>
    <t>R0795</t>
  </si>
  <si>
    <t>R4695</t>
  </si>
  <si>
    <t>R4696</t>
  </si>
  <si>
    <t>R4697</t>
  </si>
  <si>
    <t>R0798</t>
  </si>
  <si>
    <t>R4698</t>
  </si>
  <si>
    <t>R4699</t>
  </si>
  <si>
    <t>GRAĐANSKI ODGOJ I OBRAZOVANJE</t>
  </si>
  <si>
    <t>R4700</t>
  </si>
  <si>
    <t>R4701</t>
  </si>
  <si>
    <t>R0802</t>
  </si>
  <si>
    <t>R4702</t>
  </si>
  <si>
    <t>R0803</t>
  </si>
  <si>
    <t>R4703</t>
  </si>
  <si>
    <t>R4704</t>
  </si>
  <si>
    <t>R4705</t>
  </si>
  <si>
    <t>R0806</t>
  </si>
  <si>
    <t>R4706</t>
  </si>
  <si>
    <t>R4707</t>
  </si>
  <si>
    <t>IZVANNASTAVNE AKTIVNOSTI</t>
  </si>
  <si>
    <t>R0808</t>
  </si>
  <si>
    <t>R4708</t>
  </si>
  <si>
    <t>R4709</t>
  </si>
  <si>
    <t>R4710</t>
  </si>
  <si>
    <t>R0811</t>
  </si>
  <si>
    <t>R4711</t>
  </si>
  <si>
    <t>R4712</t>
  </si>
  <si>
    <t>R4769</t>
  </si>
  <si>
    <t>5.4.1</t>
  </si>
  <si>
    <t>Prihodi od tekućih pomoći iz županijskog proračuna - PK</t>
  </si>
  <si>
    <t>R0814</t>
  </si>
  <si>
    <t>R4774</t>
  </si>
  <si>
    <t>R4776</t>
  </si>
  <si>
    <t>R4777</t>
  </si>
  <si>
    <t>R4779</t>
  </si>
  <si>
    <t>R4781</t>
  </si>
  <si>
    <t>MATERIJALNO POSLOVANJE - IZNAD STANDARDA</t>
  </si>
  <si>
    <t>R0822</t>
  </si>
  <si>
    <t>R4782</t>
  </si>
  <si>
    <t>R4788</t>
  </si>
  <si>
    <t>R4807</t>
  </si>
  <si>
    <t>R0824</t>
  </si>
  <si>
    <t>R4800</t>
  </si>
  <si>
    <t>R0825</t>
  </si>
  <si>
    <t>R4802</t>
  </si>
  <si>
    <t>R4803</t>
  </si>
  <si>
    <t>R0827</t>
  </si>
  <si>
    <t>R4811</t>
  </si>
  <si>
    <t>R4815</t>
  </si>
  <si>
    <t>R4820</t>
  </si>
  <si>
    <t>R0829</t>
  </si>
  <si>
    <t>R4822</t>
  </si>
  <si>
    <t>3.1.</t>
  </si>
  <si>
    <t>VLASTITI PRIHODI - PRORAČUNSKI KORISNICI</t>
  </si>
  <si>
    <t>R0830</t>
  </si>
  <si>
    <t>R4828</t>
  </si>
  <si>
    <t>R4830</t>
  </si>
  <si>
    <t>R4834</t>
  </si>
  <si>
    <t>R4837</t>
  </si>
  <si>
    <t>R4840</t>
  </si>
  <si>
    <t>R0834</t>
  </si>
  <si>
    <t>R4843</t>
  </si>
  <si>
    <t>R0839-1</t>
  </si>
  <si>
    <t>R4844</t>
  </si>
  <si>
    <t>R0837-1</t>
  </si>
  <si>
    <t>R4849</t>
  </si>
  <si>
    <t>R0838-2</t>
  </si>
  <si>
    <t>R4855</t>
  </si>
  <si>
    <t>R0839</t>
  </si>
  <si>
    <t>R4865</t>
  </si>
  <si>
    <t>R4870</t>
  </si>
  <si>
    <t>3812</t>
  </si>
  <si>
    <t>Tekuće donacije u naravi</t>
  </si>
  <si>
    <t>5.6.1</t>
  </si>
  <si>
    <t>Prihodi od kapitalnih pomoći iz državnog proračuna - PK</t>
  </si>
  <si>
    <t>R4883</t>
  </si>
  <si>
    <t>5.9.1</t>
  </si>
  <si>
    <t>Prihodi od tekućih pomoći od izvanproračunskih fondova - PK</t>
  </si>
  <si>
    <t>R5001</t>
  </si>
  <si>
    <t>3241</t>
  </si>
  <si>
    <t>Naknade troškova osobama izvan radnog odnosa</t>
  </si>
  <si>
    <t>6.1.</t>
  </si>
  <si>
    <t>DONACIJE - PRORAČUNSKI KORISNICI</t>
  </si>
  <si>
    <t>R5006</t>
  </si>
  <si>
    <t>R5010</t>
  </si>
  <si>
    <t>4222</t>
  </si>
  <si>
    <t>Komunikacijska oprema</t>
  </si>
  <si>
    <t>R5011</t>
  </si>
  <si>
    <t>4223</t>
  </si>
  <si>
    <t>Oprema za održavanje i zaštitu</t>
  </si>
  <si>
    <t>R5013</t>
  </si>
  <si>
    <t>7.4.</t>
  </si>
  <si>
    <t>PRIHODI OD PRODAJE NEFINANCIJSKE IMOVINE - PK</t>
  </si>
  <si>
    <t>R5052</t>
  </si>
  <si>
    <t>R5053</t>
  </si>
  <si>
    <t>NABAVA UDŽBENIKA</t>
  </si>
  <si>
    <t>R5058</t>
  </si>
  <si>
    <t>R5059</t>
  </si>
  <si>
    <t>R5061</t>
  </si>
  <si>
    <t>Tekući projekt</t>
  </si>
  <si>
    <t>RUKOM POD RUKU</t>
  </si>
  <si>
    <t>R0850</t>
  </si>
  <si>
    <t>R5065</t>
  </si>
  <si>
    <t>R0851</t>
  </si>
  <si>
    <t>R5067</t>
  </si>
  <si>
    <t>R0852</t>
  </si>
  <si>
    <t>R5068</t>
  </si>
  <si>
    <t>R0853</t>
  </si>
  <si>
    <t>R5071</t>
  </si>
  <si>
    <t>R0854</t>
  </si>
  <si>
    <t>R5073</t>
  </si>
  <si>
    <t>R5074</t>
  </si>
  <si>
    <t>5.2.</t>
  </si>
  <si>
    <t>Pomoći od institucija i tijela EU</t>
  </si>
  <si>
    <t>R0856-1</t>
  </si>
  <si>
    <t>R5081</t>
  </si>
  <si>
    <t>R0857-1</t>
  </si>
  <si>
    <t>R5082</t>
  </si>
  <si>
    <t>R0858-1</t>
  </si>
  <si>
    <t>R5083</t>
  </si>
  <si>
    <t>R0859-1</t>
  </si>
  <si>
    <t>R5084</t>
  </si>
  <si>
    <t>R0860-1</t>
  </si>
  <si>
    <t>R5085</t>
  </si>
  <si>
    <t>R5087</t>
  </si>
  <si>
    <t>5.3.</t>
  </si>
  <si>
    <t>Prihodi od tekućih pomoći iz državnog proračuna</t>
  </si>
  <si>
    <t>R5139</t>
  </si>
  <si>
    <t>R5143</t>
  </si>
  <si>
    <t>R5146</t>
  </si>
  <si>
    <t>R5149</t>
  </si>
  <si>
    <t>R5151</t>
  </si>
  <si>
    <t>R5154</t>
  </si>
  <si>
    <t>ŠKOLSKA KUHINJA</t>
  </si>
  <si>
    <t>ŠKOLSKA PREHRANA</t>
  </si>
  <si>
    <t>R5168</t>
  </si>
  <si>
    <t>R5170</t>
  </si>
  <si>
    <t>R5172</t>
  </si>
  <si>
    <t>R0870-1</t>
  </si>
  <si>
    <t>R5175</t>
  </si>
  <si>
    <t>HEALTHY MEAL STANDARD</t>
  </si>
  <si>
    <t>R0876</t>
  </si>
  <si>
    <t>R5177</t>
  </si>
  <si>
    <t>ŠKOLSKA SHEMA</t>
  </si>
  <si>
    <t>5.2.1</t>
  </si>
  <si>
    <t>Pomoći od institucija i tijela EU - PK</t>
  </si>
  <si>
    <t>R0877</t>
  </si>
  <si>
    <t>R5179</t>
  </si>
  <si>
    <t>R5204</t>
  </si>
  <si>
    <t>9222</t>
  </si>
  <si>
    <t>Manjak prihoda i primitaka</t>
  </si>
  <si>
    <t>R0878</t>
  </si>
  <si>
    <t>R5181</t>
  </si>
  <si>
    <t>ŠKOLSKI MEDNI DAN</t>
  </si>
  <si>
    <t>R5182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</si>
</sst>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##\%"/>
    <numFmt numFmtId="165" formatCode="d\.m\.yyyy"/>
    <numFmt numFmtId="166" formatCode="0.00\%"/>
    <numFmt numFmtId="167" formatCode="[$-1041A]#,##0.00;\-#,##0.00"/>
  </numFmts>
  <fonts count="33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FEDE01"/>
        <bgColor rgb="FFFEDE01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5BADFF"/>
        <bgColor rgb="FF5BADFF"/>
      </patternFill>
    </fill>
    <fill>
      <patternFill patternType="solid">
        <fgColor rgb="FF64CDFF"/>
        <bgColor rgb="FF64CDFF"/>
      </patternFill>
    </fill>
    <fill>
      <patternFill patternType="solid">
        <fgColor rgb="FFB9E9FF"/>
        <bgColor rgb="FFB9E9FF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28" fillId="4" borderId="1"/>
    <xf numFmtId="9" fontId="28" fillId="0" borderId="0" applyFont="0" applyFill="0" applyBorder="0" applyAlignment="0" applyProtection="0"/>
    <xf numFmtId="0" fontId="29" fillId="4" borderId="1"/>
  </cellStyleXfs>
  <cellXfs count="126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20" fontId="0" fillId="4" borderId="1" xfId="0" applyNumberFormat="1" applyFon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4" fontId="0" fillId="0" borderId="0" xfId="0" applyNumberFormat="1"/>
    <xf numFmtId="0" fontId="0" fillId="0" borderId="0" xfId="0"/>
    <xf numFmtId="0" fontId="28" fillId="4" borderId="1" xfId="1"/>
    <xf numFmtId="0" fontId="28" fillId="4" borderId="1" xfId="1" applyAlignment="1"/>
    <xf numFmtId="0" fontId="31" fillId="12" borderId="1" xfId="3" applyNumberFormat="1" applyFont="1" applyFill="1" applyBorder="1" applyAlignment="1">
      <alignment horizontal="left" vertical="center" wrapText="1" readingOrder="1"/>
    </xf>
    <xf numFmtId="0" fontId="31" fillId="12" borderId="1" xfId="3" applyNumberFormat="1" applyFont="1" applyFill="1" applyBorder="1" applyAlignment="1">
      <alignment vertical="center" wrapText="1" readingOrder="1"/>
    </xf>
    <xf numFmtId="167" fontId="31" fillId="12" borderId="1" xfId="3" applyNumberFormat="1" applyFont="1" applyFill="1" applyBorder="1" applyAlignment="1">
      <alignment horizontal="right" vertical="center" wrapText="1" readingOrder="1"/>
    </xf>
    <xf numFmtId="0" fontId="32" fillId="13" borderId="1" xfId="3" applyNumberFormat="1" applyFont="1" applyFill="1" applyBorder="1" applyAlignment="1">
      <alignment horizontal="left" vertical="center" wrapText="1" readingOrder="1"/>
    </xf>
    <xf numFmtId="0" fontId="32" fillId="13" borderId="1" xfId="3" applyNumberFormat="1" applyFont="1" applyFill="1" applyBorder="1" applyAlignment="1">
      <alignment vertical="center" wrapText="1" readingOrder="1"/>
    </xf>
    <xf numFmtId="167" fontId="32" fillId="13" borderId="1" xfId="3" applyNumberFormat="1" applyFont="1" applyFill="1" applyBorder="1" applyAlignment="1">
      <alignment horizontal="right" vertical="center" wrapText="1" readingOrder="1"/>
    </xf>
    <xf numFmtId="0" fontId="30" fillId="4" borderId="1" xfId="3" applyNumberFormat="1" applyFont="1" applyFill="1" applyBorder="1" applyAlignment="1">
      <alignment horizontal="left" vertical="center" wrapText="1" readingOrder="1"/>
    </xf>
    <xf numFmtId="0" fontId="30" fillId="4" borderId="1" xfId="3" applyNumberFormat="1" applyFont="1" applyFill="1" applyBorder="1" applyAlignment="1">
      <alignment vertical="center" wrapText="1" readingOrder="1"/>
    </xf>
    <xf numFmtId="0" fontId="32" fillId="14" borderId="1" xfId="3" applyNumberFormat="1" applyFont="1" applyFill="1" applyBorder="1" applyAlignment="1">
      <alignment horizontal="left" vertical="center" wrapText="1" readingOrder="1"/>
    </xf>
    <xf numFmtId="0" fontId="32" fillId="14" borderId="1" xfId="3" applyNumberFormat="1" applyFont="1" applyFill="1" applyBorder="1" applyAlignment="1">
      <alignment vertical="center" wrapText="1" readingOrder="1"/>
    </xf>
    <xf numFmtId="167" fontId="32" fillId="14" borderId="1" xfId="3" applyNumberFormat="1" applyFont="1" applyFill="1" applyBorder="1" applyAlignment="1">
      <alignment horizontal="right" vertical="center" wrapText="1" readingOrder="1"/>
    </xf>
    <xf numFmtId="0" fontId="32" fillId="15" borderId="1" xfId="3" applyNumberFormat="1" applyFont="1" applyFill="1" applyBorder="1" applyAlignment="1">
      <alignment horizontal="left" vertical="center" wrapText="1" readingOrder="1"/>
    </xf>
    <xf numFmtId="0" fontId="32" fillId="15" borderId="1" xfId="3" applyNumberFormat="1" applyFont="1" applyFill="1" applyBorder="1" applyAlignment="1">
      <alignment vertical="center" wrapText="1" readingOrder="1"/>
    </xf>
    <xf numFmtId="167" fontId="32" fillId="15" borderId="1" xfId="3" applyNumberFormat="1" applyFont="1" applyFill="1" applyBorder="1" applyAlignment="1">
      <alignment horizontal="right" vertical="center" wrapText="1" readingOrder="1"/>
    </xf>
    <xf numFmtId="0" fontId="32" fillId="16" borderId="1" xfId="3" applyNumberFormat="1" applyFont="1" applyFill="1" applyBorder="1" applyAlignment="1">
      <alignment horizontal="left" vertical="center" wrapText="1" readingOrder="1"/>
    </xf>
    <xf numFmtId="0" fontId="32" fillId="16" borderId="1" xfId="3" applyNumberFormat="1" applyFont="1" applyFill="1" applyBorder="1" applyAlignment="1">
      <alignment vertical="center" wrapText="1" readingOrder="1"/>
    </xf>
    <xf numFmtId="167" fontId="32" fillId="16" borderId="1" xfId="3" applyNumberFormat="1" applyFont="1" applyFill="1" applyBorder="1" applyAlignment="1">
      <alignment horizontal="right" vertical="center" wrapText="1" readingOrder="1"/>
    </xf>
    <xf numFmtId="0" fontId="32" fillId="17" borderId="1" xfId="3" applyNumberFormat="1" applyFont="1" applyFill="1" applyBorder="1" applyAlignment="1">
      <alignment horizontal="left" vertical="center" wrapText="1" readingOrder="1"/>
    </xf>
    <xf numFmtId="0" fontId="32" fillId="17" borderId="1" xfId="3" applyNumberFormat="1" applyFont="1" applyFill="1" applyBorder="1" applyAlignment="1">
      <alignment vertical="center" wrapText="1" readingOrder="1"/>
    </xf>
    <xf numFmtId="167" fontId="32" fillId="17" borderId="1" xfId="3" applyNumberFormat="1" applyFont="1" applyFill="1" applyBorder="1" applyAlignment="1">
      <alignment horizontal="right" vertical="center" wrapText="1" readingOrder="1"/>
    </xf>
    <xf numFmtId="0" fontId="32" fillId="18" borderId="1" xfId="3" applyNumberFormat="1" applyFont="1" applyFill="1" applyBorder="1" applyAlignment="1">
      <alignment horizontal="left" vertical="center" wrapText="1" readingOrder="1"/>
    </xf>
    <xf numFmtId="0" fontId="32" fillId="18" borderId="1" xfId="3" applyNumberFormat="1" applyFont="1" applyFill="1" applyBorder="1" applyAlignment="1">
      <alignment vertical="center" wrapText="1" readingOrder="1"/>
    </xf>
    <xf numFmtId="167" fontId="32" fillId="18" borderId="1" xfId="3" applyNumberFormat="1" applyFont="1" applyFill="1" applyBorder="1" applyAlignment="1">
      <alignment horizontal="right" vertical="center" wrapText="1" readingOrder="1"/>
    </xf>
    <xf numFmtId="0" fontId="32" fillId="19" borderId="1" xfId="3" applyNumberFormat="1" applyFont="1" applyFill="1" applyBorder="1" applyAlignment="1">
      <alignment horizontal="left" vertical="center" wrapText="1" readingOrder="1"/>
    </xf>
    <xf numFmtId="0" fontId="32" fillId="19" borderId="1" xfId="3" applyNumberFormat="1" applyFont="1" applyFill="1" applyBorder="1" applyAlignment="1">
      <alignment vertical="center" wrapText="1" readingOrder="1"/>
    </xf>
    <xf numFmtId="167" fontId="32" fillId="19" borderId="1" xfId="3" applyNumberFormat="1" applyFont="1" applyFill="1" applyBorder="1" applyAlignment="1">
      <alignment horizontal="right" vertical="center" wrapText="1" readingOrder="1"/>
    </xf>
    <xf numFmtId="167" fontId="30" fillId="4" borderId="1" xfId="3" applyNumberFormat="1" applyFont="1" applyFill="1" applyBorder="1" applyAlignment="1">
      <alignment horizontal="right" vertical="center" wrapText="1" readingOrder="1"/>
    </xf>
    <xf numFmtId="10" fontId="31" fillId="12" borderId="1" xfId="2" applyNumberFormat="1" applyFont="1" applyFill="1" applyBorder="1" applyAlignment="1">
      <alignment horizontal="right" vertical="center" wrapText="1" readingOrder="1"/>
    </xf>
    <xf numFmtId="10" fontId="32" fillId="14" borderId="1" xfId="2" applyNumberFormat="1" applyFont="1" applyFill="1" applyBorder="1" applyAlignment="1">
      <alignment horizontal="right" vertical="center" wrapText="1" readingOrder="1"/>
    </xf>
    <xf numFmtId="10" fontId="32" fillId="15" borderId="1" xfId="2" applyNumberFormat="1" applyFont="1" applyFill="1" applyBorder="1" applyAlignment="1">
      <alignment horizontal="right" vertical="center" wrapText="1" readingOrder="1"/>
    </xf>
    <xf numFmtId="10" fontId="32" fillId="16" borderId="1" xfId="2" applyNumberFormat="1" applyFont="1" applyFill="1" applyBorder="1" applyAlignment="1">
      <alignment horizontal="right" vertical="center" wrapText="1" readingOrder="1"/>
    </xf>
    <xf numFmtId="0" fontId="1" fillId="20" borderId="1" xfId="1" applyFont="1" applyFill="1" applyAlignment="1">
      <alignment horizontal="left" vertical="top"/>
    </xf>
    <xf numFmtId="0" fontId="28" fillId="20" borderId="1" xfId="1" applyFill="1"/>
    <xf numFmtId="0" fontId="28" fillId="20" borderId="1" xfId="1" applyFill="1" applyAlignment="1">
      <alignment horizontal="center" vertical="center"/>
    </xf>
    <xf numFmtId="0" fontId="4" fillId="4" borderId="1" xfId="1" applyFont="1" applyAlignment="1"/>
    <xf numFmtId="10" fontId="32" fillId="13" borderId="1" xfId="2" applyNumberFormat="1" applyFont="1" applyFill="1" applyBorder="1" applyAlignment="1">
      <alignment horizontal="right" vertical="center" wrapText="1" readingOrder="1"/>
    </xf>
    <xf numFmtId="10" fontId="32" fillId="17" borderId="1" xfId="2" applyNumberFormat="1" applyFont="1" applyFill="1" applyBorder="1" applyAlignment="1">
      <alignment horizontal="right" vertical="center" wrapText="1" readingOrder="1"/>
    </xf>
    <xf numFmtId="10" fontId="32" fillId="18" borderId="1" xfId="2" applyNumberFormat="1" applyFont="1" applyFill="1" applyBorder="1" applyAlignment="1">
      <alignment horizontal="right" vertical="center" wrapText="1" readingOrder="1"/>
    </xf>
    <xf numFmtId="10" fontId="32" fillId="19" borderId="1" xfId="2" applyNumberFormat="1" applyFont="1" applyFill="1" applyBorder="1" applyAlignment="1">
      <alignment horizontal="right" vertical="center" wrapText="1" readingOrder="1"/>
    </xf>
    <xf numFmtId="0" fontId="0" fillId="0" borderId="0" xfId="0"/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5" borderId="1" xfId="0" applyNumberFormat="1" applyFont="1" applyFill="1" applyBorder="1" applyAlignment="1">
      <alignment horizontal="center"/>
    </xf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6" fontId="1" fillId="4" borderId="1" xfId="0" applyNumberFormat="1" applyFont="1" applyFill="1" applyBorder="1" applyAlignment="1">
      <alignment horizontal="right"/>
    </xf>
    <xf numFmtId="166" fontId="0" fillId="0" borderId="0" xfId="0" applyNumberFormat="1"/>
    <xf numFmtId="164" fontId="1" fillId="4" borderId="1" xfId="0" applyNumberFormat="1" applyFont="1" applyFill="1" applyBorder="1" applyAlignment="1">
      <alignment horizontal="right"/>
    </xf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5" borderId="1" xfId="0" applyNumberFormat="1" applyFont="1" applyFill="1" applyBorder="1" applyAlignment="1">
      <alignment horizontal="center"/>
    </xf>
    <xf numFmtId="0" fontId="5" fillId="0" borderId="0" xfId="0" applyFont="1"/>
    <xf numFmtId="4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0" fontId="13" fillId="4" borderId="1" xfId="0" applyNumberFormat="1" applyFont="1" applyFill="1" applyBorder="1" applyAlignment="1">
      <alignment horizontal="center"/>
    </xf>
    <xf numFmtId="0" fontId="13" fillId="0" borderId="0" xfId="0" applyFont="1"/>
    <xf numFmtId="0" fontId="9" fillId="2" borderId="0" xfId="0" applyFont="1" applyFill="1" applyAlignment="1">
      <alignment horizontal="center"/>
    </xf>
    <xf numFmtId="0" fontId="12" fillId="5" borderId="1" xfId="0" applyNumberFormat="1" applyFont="1" applyFill="1" applyBorder="1" applyAlignment="1"/>
    <xf numFmtId="4" fontId="12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10" fillId="6" borderId="1" xfId="0" applyNumberFormat="1" applyFont="1" applyFill="1" applyBorder="1" applyAlignment="1"/>
    <xf numFmtId="4" fontId="10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11" fillId="7" borderId="1" xfId="0" applyNumberFormat="1" applyFont="1" applyFill="1" applyBorder="1" applyAlignment="1"/>
    <xf numFmtId="4" fontId="11" fillId="7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left"/>
    </xf>
    <xf numFmtId="0" fontId="18" fillId="4" borderId="1" xfId="0" applyNumberFormat="1" applyFont="1" applyFill="1" applyBorder="1" applyAlignment="1">
      <alignment horizontal="center"/>
    </xf>
    <xf numFmtId="0" fontId="18" fillId="0" borderId="0" xfId="0" applyFont="1"/>
    <xf numFmtId="0" fontId="16" fillId="8" borderId="0" xfId="0" applyFont="1" applyFill="1" applyAlignment="1">
      <alignment horizontal="center"/>
    </xf>
    <xf numFmtId="0" fontId="17" fillId="9" borderId="1" xfId="0" applyNumberFormat="1" applyFont="1" applyFill="1" applyBorder="1" applyAlignment="1"/>
    <xf numFmtId="4" fontId="17" fillId="9" borderId="1" xfId="0" applyNumberFormat="1" applyFont="1" applyFill="1" applyBorder="1" applyAlignment="1">
      <alignment horizontal="right"/>
    </xf>
    <xf numFmtId="164" fontId="17" fillId="9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15" fillId="11" borderId="1" xfId="0" applyNumberFormat="1" applyFont="1" applyFill="1" applyBorder="1" applyAlignment="1"/>
    <xf numFmtId="4" fontId="15" fillId="11" borderId="1" xfId="0" applyNumberFormat="1" applyFon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0" fontId="14" fillId="10" borderId="1" xfId="0" applyNumberFormat="1" applyFont="1" applyFill="1" applyBorder="1" applyAlignment="1"/>
    <xf numFmtId="4" fontId="14" fillId="10" borderId="1" xfId="0" applyNumberFormat="1" applyFont="1" applyFill="1" applyBorder="1" applyAlignment="1">
      <alignment horizontal="right"/>
    </xf>
    <xf numFmtId="0" fontId="22" fillId="4" borderId="1" xfId="0" applyNumberFormat="1" applyFont="1" applyFill="1" applyBorder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5" borderId="1" xfId="0" applyNumberFormat="1" applyFont="1" applyFill="1" applyBorder="1" applyAlignment="1"/>
    <xf numFmtId="4" fontId="20" fillId="5" borderId="1" xfId="0" applyNumberFormat="1" applyFont="1" applyFill="1" applyBorder="1" applyAlignment="1">
      <alignment horizontal="right"/>
    </xf>
    <xf numFmtId="166" fontId="20" fillId="5" borderId="1" xfId="0" applyNumberFormat="1" applyFont="1" applyFill="1" applyBorder="1" applyAlignment="1">
      <alignment horizontal="right"/>
    </xf>
    <xf numFmtId="0" fontId="19" fillId="0" borderId="0" xfId="0" applyFont="1"/>
    <xf numFmtId="4" fontId="19" fillId="4" borderId="1" xfId="0" applyNumberFormat="1" applyFont="1" applyFill="1" applyBorder="1" applyAlignment="1">
      <alignment horizontal="right"/>
    </xf>
    <xf numFmtId="166" fontId="19" fillId="4" borderId="1" xfId="0" applyNumberFormat="1" applyFont="1" applyFill="1" applyBorder="1" applyAlignment="1">
      <alignment horizontal="right"/>
    </xf>
    <xf numFmtId="166" fontId="0" fillId="4" borderId="1" xfId="0" applyNumberFormat="1" applyFont="1" applyFill="1" applyBorder="1" applyAlignment="1">
      <alignment horizontal="right"/>
    </xf>
    <xf numFmtId="0" fontId="27" fillId="4" borderId="1" xfId="0" applyNumberFormat="1" applyFont="1" applyFill="1" applyBorder="1" applyAlignment="1">
      <alignment horizontal="center"/>
    </xf>
    <xf numFmtId="0" fontId="27" fillId="0" borderId="0" xfId="0" applyFont="1"/>
    <xf numFmtId="0" fontId="23" fillId="2" borderId="0" xfId="0" applyFont="1" applyFill="1" applyAlignment="1">
      <alignment horizontal="center"/>
    </xf>
    <xf numFmtId="0" fontId="24" fillId="5" borderId="1" xfId="0" applyNumberFormat="1" applyFont="1" applyFill="1" applyBorder="1" applyAlignment="1"/>
    <xf numFmtId="4" fontId="24" fillId="5" borderId="1" xfId="0" applyNumberFormat="1" applyFont="1" applyFill="1" applyBorder="1" applyAlignment="1">
      <alignment horizontal="right"/>
    </xf>
    <xf numFmtId="164" fontId="24" fillId="5" borderId="1" xfId="0" applyNumberFormat="1" applyFont="1" applyFill="1" applyBorder="1" applyAlignment="1">
      <alignment horizontal="right"/>
    </xf>
    <xf numFmtId="164" fontId="25" fillId="6" borderId="1" xfId="0" applyNumberFormat="1" applyFont="1" applyFill="1" applyBorder="1" applyAlignment="1">
      <alignment horizontal="right"/>
    </xf>
    <xf numFmtId="0" fontId="26" fillId="7" borderId="1" xfId="0" applyNumberFormat="1" applyFont="1" applyFill="1" applyBorder="1" applyAlignment="1"/>
    <xf numFmtId="4" fontId="26" fillId="7" borderId="1" xfId="0" applyNumberFormat="1" applyFont="1" applyFill="1" applyBorder="1" applyAlignment="1">
      <alignment horizontal="right"/>
    </xf>
    <xf numFmtId="164" fontId="26" fillId="7" borderId="1" xfId="0" applyNumberFormat="1" applyFont="1" applyFill="1" applyBorder="1" applyAlignment="1">
      <alignment horizontal="right"/>
    </xf>
    <xf numFmtId="0" fontId="25" fillId="6" borderId="1" xfId="0" applyNumberFormat="1" applyFont="1" applyFill="1" applyBorder="1" applyAlignment="1"/>
    <xf numFmtId="4" fontId="25" fillId="6" borderId="1" xfId="0" applyNumberFormat="1" applyFont="1" applyFill="1" applyBorder="1" applyAlignment="1">
      <alignment horizontal="right"/>
    </xf>
    <xf numFmtId="0" fontId="0" fillId="4" borderId="1" xfId="1" applyNumberFormat="1" applyFont="1" applyFill="1" applyBorder="1" applyAlignment="1">
      <alignment horizontal="center"/>
    </xf>
    <xf numFmtId="0" fontId="28" fillId="4" borderId="1" xfId="1"/>
    <xf numFmtId="0" fontId="4" fillId="4" borderId="1" xfId="1" applyNumberFormat="1" applyFont="1" applyFill="1" applyBorder="1" applyAlignment="1">
      <alignment horizontal="center"/>
    </xf>
  </cellXfs>
  <cellStyles count="4">
    <cellStyle name="Normalno" xfId="0" builtinId="0"/>
    <cellStyle name="Normalno 2" xfId="1" xr:uid="{0FAA97CF-2C62-437A-B808-B9B8B0C0824C}"/>
    <cellStyle name="Normalno 3" xfId="3" xr:uid="{4DDE8A80-DCB8-4D2D-B0A6-78A6B943DE7C}"/>
    <cellStyle name="Postota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3"/>
  <sheetViews>
    <sheetView workbookViewId="0">
      <selection activeCell="M31" sqref="M31"/>
    </sheetView>
  </sheetViews>
  <sheetFormatPr defaultRowHeight="15" x14ac:dyDescent="0.25"/>
  <cols>
    <col min="2" max="2" width="10.42578125" customWidth="1"/>
    <col min="4" max="4" width="10.140625" customWidth="1"/>
    <col min="13" max="13" width="10.85546875" bestFit="1" customWidth="1"/>
    <col min="15" max="15" width="10.140625" bestFit="1" customWidth="1"/>
    <col min="24" max="24" width="11.7109375" bestFit="1" customWidth="1"/>
    <col min="26" max="27" width="11.7109375" bestFit="1" customWidth="1"/>
  </cols>
  <sheetData>
    <row r="1" spans="1:22" x14ac:dyDescent="0.25">
      <c r="A1" s="53" t="s">
        <v>0</v>
      </c>
      <c r="B1" s="53"/>
      <c r="C1" s="1"/>
      <c r="D1" s="2"/>
    </row>
    <row r="2" spans="1:22" x14ac:dyDescent="0.25">
      <c r="A2" s="53" t="s">
        <v>1</v>
      </c>
      <c r="B2" s="53"/>
      <c r="C2" s="1"/>
      <c r="D2" s="3"/>
    </row>
    <row r="3" spans="1:22" x14ac:dyDescent="0.25">
      <c r="A3" s="53" t="s">
        <v>2</v>
      </c>
      <c r="B3" s="53"/>
    </row>
    <row r="4" spans="1:22" x14ac:dyDescent="0.25">
      <c r="A4" s="53" t="s">
        <v>3</v>
      </c>
      <c r="B4" s="53"/>
    </row>
    <row r="5" spans="1:22" x14ac:dyDescent="0.25">
      <c r="A5" s="53" t="s">
        <v>4</v>
      </c>
      <c r="B5" s="53"/>
    </row>
    <row r="6" spans="1:22" s="4" customFormat="1" ht="18.75" x14ac:dyDescent="0.3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2" x14ac:dyDescent="0.25">
      <c r="A7" s="56" t="s">
        <v>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2" x14ac:dyDescent="0.25">
      <c r="A8" s="56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14" spans="1:22" x14ac:dyDescent="0.25">
      <c r="A14" s="57" t="s">
        <v>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7" t="s">
        <v>8</v>
      </c>
      <c r="N14" s="53"/>
      <c r="O14" s="57" t="s">
        <v>9</v>
      </c>
      <c r="P14" s="53"/>
      <c r="Q14" s="57" t="s">
        <v>10</v>
      </c>
      <c r="R14" s="53"/>
      <c r="S14" s="57" t="s">
        <v>11</v>
      </c>
      <c r="T14" s="53"/>
      <c r="U14" s="57" t="s">
        <v>12</v>
      </c>
      <c r="V14" s="53"/>
    </row>
    <row r="15" spans="1:22" x14ac:dyDescent="0.25">
      <c r="A15" s="58" t="s">
        <v>13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9" t="s">
        <v>14</v>
      </c>
      <c r="N15" s="53"/>
      <c r="O15" s="59" t="s">
        <v>15</v>
      </c>
      <c r="P15" s="53"/>
      <c r="Q15" s="59" t="s">
        <v>16</v>
      </c>
      <c r="R15" s="53"/>
      <c r="S15" s="59" t="s">
        <v>17</v>
      </c>
      <c r="T15" s="53"/>
      <c r="U15" s="59" t="s">
        <v>18</v>
      </c>
      <c r="V15" s="53"/>
    </row>
    <row r="16" spans="1:22" x14ac:dyDescent="0.25">
      <c r="A16" s="60" t="s">
        <v>19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61">
        <v>1476753.14</v>
      </c>
      <c r="N16" s="53"/>
      <c r="O16" s="61">
        <v>2095614</v>
      </c>
      <c r="P16" s="53"/>
      <c r="Q16" s="61">
        <v>1652622.79</v>
      </c>
      <c r="R16" s="53"/>
      <c r="S16" s="62">
        <f>Q16/M16*100</f>
        <v>111.90921117662226</v>
      </c>
      <c r="T16" s="63"/>
      <c r="U16" s="62">
        <f>Q16/O16*100</f>
        <v>78.861030227895029</v>
      </c>
      <c r="V16" s="63"/>
    </row>
    <row r="17" spans="1:27" x14ac:dyDescent="0.25">
      <c r="A17" s="60" t="s">
        <v>20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61">
        <v>0</v>
      </c>
      <c r="N17" s="53"/>
      <c r="O17" s="61">
        <v>500</v>
      </c>
      <c r="P17" s="53"/>
      <c r="Q17" s="61">
        <v>0</v>
      </c>
      <c r="R17" s="53"/>
      <c r="S17" s="62">
        <v>0</v>
      </c>
      <c r="T17" s="63"/>
      <c r="U17" s="62">
        <f t="shared" ref="U17:U22" si="0">Q17/O17*100</f>
        <v>0</v>
      </c>
      <c r="V17" s="63"/>
    </row>
    <row r="18" spans="1:27" x14ac:dyDescent="0.25">
      <c r="A18" s="60" t="s">
        <v>21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61">
        <v>1476753.14</v>
      </c>
      <c r="N18" s="53"/>
      <c r="O18" s="61">
        <v>2096114</v>
      </c>
      <c r="P18" s="53"/>
      <c r="Q18" s="61">
        <v>1652622.79</v>
      </c>
      <c r="R18" s="53"/>
      <c r="S18" s="62">
        <f t="shared" ref="S18:S22" si="1">Q18/M18*100</f>
        <v>111.90921117662226</v>
      </c>
      <c r="T18" s="63"/>
      <c r="U18" s="62">
        <f t="shared" si="0"/>
        <v>78.842218982364514</v>
      </c>
      <c r="V18" s="63"/>
      <c r="Z18" s="10"/>
    </row>
    <row r="19" spans="1:27" x14ac:dyDescent="0.25">
      <c r="A19" s="60" t="s">
        <v>22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61">
        <v>1440399.04</v>
      </c>
      <c r="N19" s="53"/>
      <c r="O19" s="61">
        <v>2165518</v>
      </c>
      <c r="P19" s="53"/>
      <c r="Q19" s="61">
        <v>1752550.9</v>
      </c>
      <c r="R19" s="53"/>
      <c r="S19" s="62">
        <f t="shared" si="1"/>
        <v>121.67120716770263</v>
      </c>
      <c r="T19" s="63"/>
      <c r="U19" s="62">
        <f t="shared" si="0"/>
        <v>80.92986989717933</v>
      </c>
      <c r="V19" s="63"/>
    </row>
    <row r="20" spans="1:27" x14ac:dyDescent="0.25">
      <c r="A20" s="60" t="s">
        <v>23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61">
        <v>12973.08</v>
      </c>
      <c r="N20" s="53"/>
      <c r="O20" s="61">
        <v>35545</v>
      </c>
      <c r="P20" s="53"/>
      <c r="Q20" s="61">
        <v>14283.77</v>
      </c>
      <c r="R20" s="53"/>
      <c r="S20" s="62">
        <f t="shared" si="1"/>
        <v>110.10315206566213</v>
      </c>
      <c r="T20" s="63"/>
      <c r="U20" s="62">
        <f t="shared" si="0"/>
        <v>40.18503305668871</v>
      </c>
      <c r="V20" s="63"/>
    </row>
    <row r="21" spans="1:27" x14ac:dyDescent="0.25">
      <c r="A21" s="60" t="s">
        <v>24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61">
        <v>1453372.12</v>
      </c>
      <c r="N21" s="53"/>
      <c r="O21" s="61">
        <f>O19+O20</f>
        <v>2201063</v>
      </c>
      <c r="P21" s="53"/>
      <c r="Q21" s="61">
        <v>1766834.67</v>
      </c>
      <c r="R21" s="53"/>
      <c r="S21" s="62">
        <f t="shared" si="1"/>
        <v>121.5679484755769</v>
      </c>
      <c r="T21" s="63"/>
      <c r="U21" s="62">
        <f t="shared" si="0"/>
        <v>80.271880904817351</v>
      </c>
      <c r="V21" s="63"/>
    </row>
    <row r="22" spans="1:27" x14ac:dyDescent="0.25">
      <c r="A22" s="60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61">
        <v>23381.02</v>
      </c>
      <c r="N22" s="53"/>
      <c r="O22" s="61">
        <f>O18-O21</f>
        <v>-104949</v>
      </c>
      <c r="P22" s="53"/>
      <c r="Q22" s="61">
        <f>Q18-Q21</f>
        <v>-114211.87999999989</v>
      </c>
      <c r="R22" s="53"/>
      <c r="S22" s="62">
        <f t="shared" si="1"/>
        <v>-488.48116976932528</v>
      </c>
      <c r="T22" s="63"/>
      <c r="U22" s="62">
        <f t="shared" si="0"/>
        <v>108.82607742808401</v>
      </c>
      <c r="V22" s="63"/>
      <c r="AA22" s="10"/>
    </row>
    <row r="23" spans="1:27" x14ac:dyDescent="0.25">
      <c r="A23" s="58" t="s">
        <v>26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8" t="s">
        <v>1</v>
      </c>
      <c r="N23" s="53"/>
      <c r="O23" s="58" t="s">
        <v>1</v>
      </c>
      <c r="P23" s="53"/>
      <c r="Q23" s="58" t="s">
        <v>1</v>
      </c>
      <c r="R23" s="53"/>
      <c r="S23" s="58" t="s">
        <v>1</v>
      </c>
      <c r="T23" s="53"/>
      <c r="U23" s="58" t="s">
        <v>1</v>
      </c>
      <c r="V23" s="53"/>
      <c r="X23" s="10"/>
      <c r="AA23" s="10"/>
    </row>
    <row r="24" spans="1:27" x14ac:dyDescent="0.25">
      <c r="A24" s="60" t="s">
        <v>27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61">
        <v>0</v>
      </c>
      <c r="N24" s="53"/>
      <c r="O24" s="61">
        <v>0</v>
      </c>
      <c r="P24" s="53"/>
      <c r="Q24" s="61">
        <v>0</v>
      </c>
      <c r="R24" s="53"/>
      <c r="S24" s="64" t="s">
        <v>1</v>
      </c>
      <c r="T24" s="53"/>
      <c r="U24" s="64" t="s">
        <v>1</v>
      </c>
      <c r="V24" s="53"/>
      <c r="X24" s="10"/>
      <c r="Z24" s="10"/>
      <c r="AA24" s="10"/>
    </row>
    <row r="25" spans="1:27" x14ac:dyDescent="0.25">
      <c r="A25" s="60" t="s">
        <v>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61">
        <v>0</v>
      </c>
      <c r="N25" s="53"/>
      <c r="O25" s="61">
        <v>0</v>
      </c>
      <c r="P25" s="53"/>
      <c r="Q25" s="61">
        <v>0</v>
      </c>
      <c r="R25" s="53"/>
      <c r="S25" s="64" t="s">
        <v>1</v>
      </c>
      <c r="T25" s="53"/>
      <c r="U25" s="64" t="s">
        <v>1</v>
      </c>
      <c r="V25" s="53"/>
    </row>
    <row r="26" spans="1:27" x14ac:dyDescent="0.25">
      <c r="A26" s="60" t="s">
        <v>29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61">
        <v>0</v>
      </c>
      <c r="N26" s="53"/>
      <c r="O26" s="61">
        <v>0</v>
      </c>
      <c r="P26" s="53"/>
      <c r="Q26" s="61">
        <v>0</v>
      </c>
      <c r="R26" s="53"/>
      <c r="S26" s="64">
        <v>0</v>
      </c>
      <c r="T26" s="53"/>
      <c r="U26" s="64">
        <v>0</v>
      </c>
      <c r="V26" s="53"/>
      <c r="Z26" s="10"/>
    </row>
    <row r="27" spans="1:27" x14ac:dyDescent="0.25">
      <c r="A27" s="60" t="s">
        <v>30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61">
        <v>0</v>
      </c>
      <c r="N27" s="53"/>
      <c r="O27" s="61">
        <v>0</v>
      </c>
      <c r="P27" s="53"/>
      <c r="Q27" s="61">
        <v>0</v>
      </c>
      <c r="R27" s="53"/>
      <c r="S27" s="64" t="s">
        <v>1</v>
      </c>
      <c r="T27" s="53"/>
      <c r="U27" s="64" t="s">
        <v>1</v>
      </c>
      <c r="V27" s="53"/>
      <c r="AA27" s="10"/>
    </row>
    <row r="28" spans="1:27" x14ac:dyDescent="0.25">
      <c r="A28" s="60" t="s">
        <v>31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61">
        <v>64858.44</v>
      </c>
      <c r="N28" s="53"/>
      <c r="O28" s="61">
        <v>193188.46</v>
      </c>
      <c r="P28" s="53"/>
      <c r="Q28" s="61">
        <f>-6290.27+88239.46</f>
        <v>81949.19</v>
      </c>
      <c r="R28" s="53"/>
      <c r="S28" s="62">
        <f>Q28/M28*100</f>
        <v>126.35084963498969</v>
      </c>
      <c r="T28" s="63"/>
      <c r="U28" s="62">
        <f>Q28/O28*100</f>
        <v>42.419298751074471</v>
      </c>
      <c r="V28" s="63"/>
    </row>
    <row r="29" spans="1:27" x14ac:dyDescent="0.25">
      <c r="A29" s="58" t="s">
        <v>32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8" t="s">
        <v>1</v>
      </c>
      <c r="N29" s="53"/>
      <c r="O29" s="58" t="s">
        <v>1</v>
      </c>
      <c r="P29" s="53"/>
      <c r="Q29" s="58" t="s">
        <v>1</v>
      </c>
      <c r="R29" s="53"/>
      <c r="S29" s="58" t="s">
        <v>1</v>
      </c>
      <c r="T29" s="53"/>
      <c r="U29" s="58" t="s">
        <v>1</v>
      </c>
      <c r="V29" s="53"/>
    </row>
    <row r="30" spans="1:27" x14ac:dyDescent="0.25">
      <c r="A30" s="60" t="s">
        <v>33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61">
        <f>M22+M28</f>
        <v>88239.46</v>
      </c>
      <c r="N30" s="53"/>
      <c r="O30" s="61">
        <f>O28+O22</f>
        <v>88239.459999999992</v>
      </c>
      <c r="P30" s="53"/>
      <c r="Q30" s="61">
        <f>Q22+Q28</f>
        <v>-32262.689999999886</v>
      </c>
      <c r="R30" s="53"/>
      <c r="S30" s="64">
        <f>Q30/M30</f>
        <v>-0.36562655755146151</v>
      </c>
      <c r="T30" s="53"/>
      <c r="U30" s="62">
        <f>Q30/O30*100</f>
        <v>-36.562655755146153</v>
      </c>
      <c r="V30" s="63"/>
      <c r="AA30" s="10"/>
    </row>
    <row r="32" spans="1:27" x14ac:dyDescent="0.25">
      <c r="O32" s="10"/>
    </row>
    <row r="33" spans="13:15" x14ac:dyDescent="0.25">
      <c r="M33" s="10"/>
      <c r="O33" s="10"/>
    </row>
  </sheetData>
  <mergeCells count="110"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3"/>
  <sheetViews>
    <sheetView workbookViewId="0">
      <selection activeCell="M1" sqref="M1:N1"/>
    </sheetView>
  </sheetViews>
  <sheetFormatPr defaultRowHeight="15" x14ac:dyDescent="0.25"/>
  <cols>
    <col min="2" max="2" width="11" customWidth="1"/>
    <col min="4" max="4" width="10.140625" customWidth="1"/>
    <col min="5" max="5" width="3.7109375" customWidth="1"/>
    <col min="6" max="6" width="9.140625" hidden="1" customWidth="1"/>
    <col min="7" max="7" width="2.85546875" hidden="1" customWidth="1"/>
    <col min="8" max="8" width="8.5703125" hidden="1" customWidth="1"/>
    <col min="9" max="9" width="6" hidden="1" customWidth="1"/>
    <col min="10" max="11" width="9.140625" hidden="1" customWidth="1"/>
    <col min="12" max="12" width="49.140625" customWidth="1"/>
    <col min="16" max="16" width="7.42578125" customWidth="1"/>
    <col min="19" max="19" width="4.140625" customWidth="1"/>
    <col min="20" max="20" width="6" customWidth="1"/>
    <col min="21" max="21" width="4" customWidth="1"/>
    <col min="22" max="22" width="3.140625" customWidth="1"/>
    <col min="28" max="28" width="11.7109375" bestFit="1" customWidth="1"/>
  </cols>
  <sheetData>
    <row r="1" spans="1:22" x14ac:dyDescent="0.25">
      <c r="A1" s="53" t="s">
        <v>0</v>
      </c>
      <c r="B1" s="53"/>
      <c r="C1" s="1"/>
      <c r="D1" s="2"/>
    </row>
    <row r="2" spans="1:22" x14ac:dyDescent="0.25">
      <c r="A2" s="53" t="s">
        <v>1</v>
      </c>
      <c r="B2" s="53"/>
      <c r="C2" s="1"/>
      <c r="D2" s="3"/>
    </row>
    <row r="3" spans="1:22" x14ac:dyDescent="0.25">
      <c r="A3" s="53" t="s">
        <v>2</v>
      </c>
      <c r="B3" s="53"/>
    </row>
    <row r="4" spans="1:22" x14ac:dyDescent="0.25">
      <c r="A4" s="53" t="s">
        <v>3</v>
      </c>
      <c r="B4" s="53"/>
    </row>
    <row r="5" spans="1:22" x14ac:dyDescent="0.25">
      <c r="A5" s="53" t="s">
        <v>4</v>
      </c>
      <c r="B5" s="53"/>
    </row>
    <row r="6" spans="1:22" s="5" customFormat="1" ht="18.75" x14ac:dyDescent="0.3">
      <c r="A6" s="65" t="s">
        <v>34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1:22" x14ac:dyDescent="0.25">
      <c r="A7" s="56" t="s">
        <v>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2" x14ac:dyDescent="0.25">
      <c r="A8" s="56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14" spans="1:22" x14ac:dyDescent="0.25">
      <c r="A14" s="67" t="s">
        <v>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67" t="s">
        <v>8</v>
      </c>
      <c r="N14" s="53"/>
      <c r="O14" s="67" t="s">
        <v>9</v>
      </c>
      <c r="P14" s="53"/>
      <c r="Q14" s="67" t="s">
        <v>10</v>
      </c>
      <c r="R14" s="53"/>
      <c r="S14" s="67" t="s">
        <v>11</v>
      </c>
      <c r="T14" s="53"/>
      <c r="U14" s="67" t="s">
        <v>12</v>
      </c>
      <c r="V14" s="53"/>
    </row>
    <row r="15" spans="1:22" x14ac:dyDescent="0.25">
      <c r="A15" s="68" t="s">
        <v>13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69" t="s">
        <v>14</v>
      </c>
      <c r="N15" s="53"/>
      <c r="O15" s="69" t="s">
        <v>15</v>
      </c>
      <c r="P15" s="53"/>
      <c r="Q15" s="69" t="s">
        <v>16</v>
      </c>
      <c r="R15" s="53"/>
      <c r="S15" s="69" t="s">
        <v>17</v>
      </c>
      <c r="T15" s="53"/>
      <c r="U15" s="69" t="s">
        <v>18</v>
      </c>
      <c r="V15" s="53"/>
    </row>
    <row r="16" spans="1:22" x14ac:dyDescent="0.25">
      <c r="A16" s="70" t="s">
        <v>19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71">
        <v>1476753.14</v>
      </c>
      <c r="N16" s="53"/>
      <c r="O16" s="71">
        <v>2095614</v>
      </c>
      <c r="P16" s="53"/>
      <c r="Q16" s="71">
        <v>1652622.79</v>
      </c>
      <c r="R16" s="53"/>
      <c r="S16" s="72">
        <v>111.91</v>
      </c>
      <c r="T16" s="53"/>
      <c r="U16" s="72">
        <v>78.86</v>
      </c>
      <c r="V16" s="53"/>
    </row>
    <row r="17" spans="1:28" x14ac:dyDescent="0.25">
      <c r="A17" s="70" t="s">
        <v>35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71">
        <v>1241886.3</v>
      </c>
      <c r="N17" s="53"/>
      <c r="O17" s="71">
        <v>1733916</v>
      </c>
      <c r="P17" s="53"/>
      <c r="Q17" s="71">
        <v>1339540.8999999999</v>
      </c>
      <c r="R17" s="53"/>
      <c r="S17" s="72">
        <v>107.86</v>
      </c>
      <c r="T17" s="53"/>
      <c r="U17" s="72">
        <v>77.260000000000005</v>
      </c>
      <c r="V17" s="53"/>
    </row>
    <row r="18" spans="1:28" x14ac:dyDescent="0.25">
      <c r="A18" s="53" t="s">
        <v>36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73">
        <v>1239387.76</v>
      </c>
      <c r="N18" s="53"/>
      <c r="O18" s="73" t="s">
        <v>1</v>
      </c>
      <c r="P18" s="53"/>
      <c r="Q18" s="73">
        <v>1337827.69</v>
      </c>
      <c r="R18" s="53"/>
      <c r="S18" s="74">
        <v>107.94</v>
      </c>
      <c r="T18" s="53"/>
      <c r="U18" s="74" t="s">
        <v>1</v>
      </c>
      <c r="V18" s="53"/>
    </row>
    <row r="19" spans="1:28" x14ac:dyDescent="0.25">
      <c r="A19" s="53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73">
        <v>1227418.6599999999</v>
      </c>
      <c r="N19" s="53"/>
      <c r="O19" s="73" t="s">
        <v>1</v>
      </c>
      <c r="P19" s="53"/>
      <c r="Q19" s="73">
        <v>1324384.54</v>
      </c>
      <c r="R19" s="53"/>
      <c r="S19" s="74">
        <v>107.9</v>
      </c>
      <c r="T19" s="53"/>
      <c r="U19" s="74" t="s">
        <v>1</v>
      </c>
      <c r="V19" s="53"/>
    </row>
    <row r="20" spans="1:28" x14ac:dyDescent="0.25">
      <c r="A20" s="53" t="s">
        <v>38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73">
        <v>11969.1</v>
      </c>
      <c r="N20" s="53"/>
      <c r="O20" s="73" t="s">
        <v>1</v>
      </c>
      <c r="P20" s="53"/>
      <c r="Q20" s="73">
        <v>13443.15</v>
      </c>
      <c r="R20" s="53"/>
      <c r="S20" s="74">
        <v>112.32</v>
      </c>
      <c r="T20" s="53"/>
      <c r="U20" s="74" t="s">
        <v>1</v>
      </c>
      <c r="V20" s="53"/>
    </row>
    <row r="21" spans="1:28" x14ac:dyDescent="0.25">
      <c r="A21" s="53" t="s">
        <v>39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73">
        <v>2498.54</v>
      </c>
      <c r="N21" s="53"/>
      <c r="O21" s="73" t="s">
        <v>1</v>
      </c>
      <c r="P21" s="53"/>
      <c r="Q21" s="73">
        <v>1713.21</v>
      </c>
      <c r="R21" s="53"/>
      <c r="S21" s="74">
        <v>68.569999999999993</v>
      </c>
      <c r="T21" s="53"/>
      <c r="U21" s="74" t="s">
        <v>1</v>
      </c>
      <c r="V21" s="53"/>
    </row>
    <row r="22" spans="1:28" x14ac:dyDescent="0.25">
      <c r="A22" s="53" t="s">
        <v>40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73">
        <v>2498.54</v>
      </c>
      <c r="N22" s="53"/>
      <c r="O22" s="73" t="s">
        <v>1</v>
      </c>
      <c r="P22" s="53"/>
      <c r="Q22" s="73">
        <v>1713.21</v>
      </c>
      <c r="R22" s="53"/>
      <c r="S22" s="74">
        <v>68.569999999999993</v>
      </c>
      <c r="T22" s="53"/>
      <c r="U22" s="74" t="s">
        <v>1</v>
      </c>
      <c r="V22" s="53"/>
    </row>
    <row r="23" spans="1:28" x14ac:dyDescent="0.25">
      <c r="A23" s="70" t="s">
        <v>41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71">
        <v>32343.41</v>
      </c>
      <c r="N23" s="53"/>
      <c r="O23" s="71">
        <v>42250</v>
      </c>
      <c r="P23" s="53"/>
      <c r="Q23" s="71">
        <v>35505</v>
      </c>
      <c r="R23" s="53"/>
      <c r="S23" s="72">
        <v>109.78</v>
      </c>
      <c r="T23" s="53"/>
      <c r="U23" s="72">
        <v>84.04</v>
      </c>
      <c r="V23" s="53"/>
    </row>
    <row r="24" spans="1:28" x14ac:dyDescent="0.25">
      <c r="A24" s="53" t="s">
        <v>42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73">
        <v>32343.41</v>
      </c>
      <c r="N24" s="53"/>
      <c r="O24" s="73" t="s">
        <v>1</v>
      </c>
      <c r="P24" s="53"/>
      <c r="Q24" s="73">
        <v>35505</v>
      </c>
      <c r="R24" s="53"/>
      <c r="S24" s="74">
        <v>109.78</v>
      </c>
      <c r="T24" s="53"/>
      <c r="U24" s="74" t="s">
        <v>1</v>
      </c>
      <c r="V24" s="53"/>
      <c r="AB24" s="10"/>
    </row>
    <row r="25" spans="1:28" x14ac:dyDescent="0.25">
      <c r="A25" s="53" t="s">
        <v>43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73">
        <v>32343.41</v>
      </c>
      <c r="N25" s="53"/>
      <c r="O25" s="73" t="s">
        <v>1</v>
      </c>
      <c r="P25" s="53"/>
      <c r="Q25" s="73">
        <v>35505</v>
      </c>
      <c r="R25" s="53"/>
      <c r="S25" s="74">
        <v>109.78</v>
      </c>
      <c r="T25" s="53"/>
      <c r="U25" s="74" t="s">
        <v>1</v>
      </c>
      <c r="V25" s="53"/>
    </row>
    <row r="26" spans="1:28" x14ac:dyDescent="0.25">
      <c r="A26" s="70" t="s">
        <v>44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71" t="s">
        <v>1</v>
      </c>
      <c r="N26" s="53"/>
      <c r="O26" s="71">
        <v>850</v>
      </c>
      <c r="P26" s="53"/>
      <c r="Q26" s="71" t="s">
        <v>1</v>
      </c>
      <c r="R26" s="53"/>
      <c r="S26" s="72">
        <v>0</v>
      </c>
      <c r="T26" s="53"/>
      <c r="U26" s="72" t="s">
        <v>1</v>
      </c>
      <c r="V26" s="53"/>
    </row>
    <row r="27" spans="1:28" x14ac:dyDescent="0.25">
      <c r="A27" s="70" t="s">
        <v>45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71">
        <v>202433.43</v>
      </c>
      <c r="N27" s="53"/>
      <c r="O27" s="71">
        <v>312798</v>
      </c>
      <c r="P27" s="53"/>
      <c r="Q27" s="71">
        <v>276876.89</v>
      </c>
      <c r="R27" s="53"/>
      <c r="S27" s="72">
        <v>136.77000000000001</v>
      </c>
      <c r="T27" s="53"/>
      <c r="U27" s="72">
        <v>88.52</v>
      </c>
      <c r="V27" s="53"/>
    </row>
    <row r="28" spans="1:28" x14ac:dyDescent="0.25">
      <c r="A28" s="53" t="s">
        <v>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73">
        <v>202433.43</v>
      </c>
      <c r="N28" s="53"/>
      <c r="O28" s="73" t="s">
        <v>1</v>
      </c>
      <c r="P28" s="53"/>
      <c r="Q28" s="73">
        <v>276876.89</v>
      </c>
      <c r="R28" s="53"/>
      <c r="S28" s="74">
        <v>136.77000000000001</v>
      </c>
      <c r="T28" s="53"/>
      <c r="U28" s="74" t="s">
        <v>1</v>
      </c>
      <c r="V28" s="53"/>
    </row>
    <row r="29" spans="1:28" x14ac:dyDescent="0.25">
      <c r="A29" s="53" t="s">
        <v>47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73">
        <v>202433.43</v>
      </c>
      <c r="N29" s="53"/>
      <c r="O29" s="73" t="s">
        <v>1</v>
      </c>
      <c r="P29" s="53"/>
      <c r="Q29" s="73">
        <v>276876.89</v>
      </c>
      <c r="R29" s="53"/>
      <c r="S29" s="74">
        <v>136.77000000000001</v>
      </c>
      <c r="T29" s="53"/>
      <c r="U29" s="74" t="s">
        <v>1</v>
      </c>
      <c r="V29" s="53"/>
    </row>
    <row r="30" spans="1:28" x14ac:dyDescent="0.25">
      <c r="A30" s="70" t="s">
        <v>48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71">
        <v>90</v>
      </c>
      <c r="N30" s="53"/>
      <c r="O30" s="71">
        <v>5800</v>
      </c>
      <c r="P30" s="53"/>
      <c r="Q30" s="71">
        <v>700</v>
      </c>
      <c r="R30" s="53"/>
      <c r="S30" s="72">
        <v>777.78</v>
      </c>
      <c r="T30" s="53"/>
      <c r="U30" s="72">
        <v>12.07</v>
      </c>
      <c r="V30" s="53"/>
    </row>
    <row r="31" spans="1:28" x14ac:dyDescent="0.25">
      <c r="A31" s="53" t="s">
        <v>49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73">
        <v>90</v>
      </c>
      <c r="N31" s="53"/>
      <c r="O31" s="73" t="s">
        <v>1</v>
      </c>
      <c r="P31" s="53"/>
      <c r="Q31" s="73">
        <v>700</v>
      </c>
      <c r="R31" s="53"/>
      <c r="S31" s="74">
        <v>777.78</v>
      </c>
      <c r="T31" s="53"/>
      <c r="U31" s="74" t="s">
        <v>1</v>
      </c>
      <c r="V31" s="53"/>
    </row>
    <row r="32" spans="1:28" x14ac:dyDescent="0.25">
      <c r="A32" s="53" t="s">
        <v>50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73">
        <v>90</v>
      </c>
      <c r="N32" s="53"/>
      <c r="O32" s="73" t="s">
        <v>1</v>
      </c>
      <c r="P32" s="53"/>
      <c r="Q32" s="73">
        <v>700</v>
      </c>
      <c r="R32" s="53"/>
      <c r="S32" s="74">
        <v>777.78</v>
      </c>
      <c r="T32" s="53"/>
      <c r="U32" s="74" t="s">
        <v>1</v>
      </c>
      <c r="V32" s="53"/>
    </row>
    <row r="33" spans="1:28" x14ac:dyDescent="0.25">
      <c r="A33" s="70" t="s">
        <v>20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71" t="s">
        <v>1</v>
      </c>
      <c r="N33" s="53"/>
      <c r="O33" s="71">
        <v>500</v>
      </c>
      <c r="P33" s="53"/>
      <c r="Q33" s="71" t="s">
        <v>1</v>
      </c>
      <c r="R33" s="53"/>
      <c r="S33" s="72">
        <v>0</v>
      </c>
      <c r="T33" s="53"/>
      <c r="U33" s="72" t="s">
        <v>1</v>
      </c>
      <c r="V33" s="53"/>
    </row>
    <row r="34" spans="1:28" x14ac:dyDescent="0.25">
      <c r="A34" s="70" t="s">
        <v>51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71" t="s">
        <v>1</v>
      </c>
      <c r="N34" s="53"/>
      <c r="O34" s="71">
        <v>500</v>
      </c>
      <c r="P34" s="53"/>
      <c r="Q34" s="71" t="s">
        <v>1</v>
      </c>
      <c r="R34" s="53"/>
      <c r="S34" s="72">
        <v>0</v>
      </c>
      <c r="T34" s="53"/>
      <c r="U34" s="72" t="s">
        <v>1</v>
      </c>
      <c r="V34" s="53"/>
    </row>
    <row r="35" spans="1:28" x14ac:dyDescent="0.25">
      <c r="A35" s="70" t="s">
        <v>22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71">
        <v>1440399.04</v>
      </c>
      <c r="N35" s="53"/>
      <c r="O35" s="71">
        <v>2165518</v>
      </c>
      <c r="P35" s="53"/>
      <c r="Q35" s="71">
        <v>1752550.9</v>
      </c>
      <c r="R35" s="53"/>
      <c r="S35" s="72">
        <v>121.67</v>
      </c>
      <c r="T35" s="53"/>
      <c r="U35" s="72">
        <v>80.930000000000007</v>
      </c>
      <c r="V35" s="53"/>
      <c r="AB35" s="10"/>
    </row>
    <row r="36" spans="1:28" x14ac:dyDescent="0.25">
      <c r="A36" s="70" t="s">
        <v>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71">
        <v>1282834.1599999999</v>
      </c>
      <c r="N36" s="53"/>
      <c r="O36" s="71">
        <v>1858078</v>
      </c>
      <c r="P36" s="53"/>
      <c r="Q36" s="71">
        <v>1540509.98</v>
      </c>
      <c r="R36" s="53"/>
      <c r="S36" s="72">
        <v>120.09</v>
      </c>
      <c r="T36" s="53"/>
      <c r="U36" s="72">
        <v>82.91</v>
      </c>
      <c r="V36" s="53"/>
      <c r="AB36" s="10"/>
    </row>
    <row r="37" spans="1:28" x14ac:dyDescent="0.25">
      <c r="A37" s="53" t="s">
        <v>53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73">
        <v>1057485.58</v>
      </c>
      <c r="N37" s="53"/>
      <c r="O37" s="73" t="s">
        <v>1</v>
      </c>
      <c r="P37" s="53"/>
      <c r="Q37" s="73">
        <v>1275091.1399999999</v>
      </c>
      <c r="R37" s="53"/>
      <c r="S37" s="74">
        <v>120.58</v>
      </c>
      <c r="T37" s="53"/>
      <c r="U37" s="74" t="s">
        <v>1</v>
      </c>
      <c r="V37" s="53"/>
    </row>
    <row r="38" spans="1:28" x14ac:dyDescent="0.25">
      <c r="A38" s="53" t="s">
        <v>54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73">
        <v>1050587.74</v>
      </c>
      <c r="N38" s="53"/>
      <c r="O38" s="73" t="s">
        <v>1</v>
      </c>
      <c r="P38" s="53"/>
      <c r="Q38" s="73">
        <v>1267311.3</v>
      </c>
      <c r="R38" s="53"/>
      <c r="S38" s="74">
        <v>120.63</v>
      </c>
      <c r="T38" s="53"/>
      <c r="U38" s="74" t="s">
        <v>1</v>
      </c>
      <c r="V38" s="53"/>
    </row>
    <row r="39" spans="1:28" x14ac:dyDescent="0.25">
      <c r="A39" s="53" t="s">
        <v>55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73">
        <v>6897.84</v>
      </c>
      <c r="N39" s="53"/>
      <c r="O39" s="73" t="s">
        <v>1</v>
      </c>
      <c r="P39" s="53"/>
      <c r="Q39" s="73">
        <v>7779.84</v>
      </c>
      <c r="R39" s="53"/>
      <c r="S39" s="74">
        <v>112.79</v>
      </c>
      <c r="T39" s="53"/>
      <c r="U39" s="74" t="s">
        <v>1</v>
      </c>
      <c r="V39" s="53"/>
    </row>
    <row r="40" spans="1:28" x14ac:dyDescent="0.25">
      <c r="A40" s="53" t="s">
        <v>56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73">
        <v>50582.67</v>
      </c>
      <c r="N40" s="53"/>
      <c r="O40" s="73" t="s">
        <v>1</v>
      </c>
      <c r="P40" s="53"/>
      <c r="Q40" s="73">
        <v>54602.69</v>
      </c>
      <c r="R40" s="53"/>
      <c r="S40" s="74">
        <v>107.95</v>
      </c>
      <c r="T40" s="53"/>
      <c r="U40" s="74" t="s">
        <v>1</v>
      </c>
      <c r="V40" s="53"/>
    </row>
    <row r="41" spans="1:28" x14ac:dyDescent="0.25">
      <c r="A41" s="53" t="s">
        <v>57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73">
        <v>50582.67</v>
      </c>
      <c r="N41" s="53"/>
      <c r="O41" s="73" t="s">
        <v>1</v>
      </c>
      <c r="P41" s="53"/>
      <c r="Q41" s="73">
        <v>54602.69</v>
      </c>
      <c r="R41" s="53"/>
      <c r="S41" s="74">
        <v>107.95</v>
      </c>
      <c r="T41" s="53"/>
      <c r="U41" s="74" t="s">
        <v>1</v>
      </c>
      <c r="V41" s="53"/>
    </row>
    <row r="42" spans="1:28" x14ac:dyDescent="0.25">
      <c r="A42" s="53" t="s">
        <v>58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73">
        <v>174765.91</v>
      </c>
      <c r="N42" s="53"/>
      <c r="O42" s="73" t="s">
        <v>1</v>
      </c>
      <c r="P42" s="53"/>
      <c r="Q42" s="73">
        <v>210816.15</v>
      </c>
      <c r="R42" s="53"/>
      <c r="S42" s="74">
        <v>120.63</v>
      </c>
      <c r="T42" s="53"/>
      <c r="U42" s="74" t="s">
        <v>1</v>
      </c>
      <c r="V42" s="53"/>
    </row>
    <row r="43" spans="1:28" x14ac:dyDescent="0.25">
      <c r="A43" s="53" t="s">
        <v>59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73">
        <v>174765.91</v>
      </c>
      <c r="N43" s="53"/>
      <c r="O43" s="73" t="s">
        <v>1</v>
      </c>
      <c r="P43" s="53"/>
      <c r="Q43" s="73">
        <v>210816.15</v>
      </c>
      <c r="R43" s="53"/>
      <c r="S43" s="74">
        <v>120.63</v>
      </c>
      <c r="T43" s="53"/>
      <c r="U43" s="74" t="s">
        <v>1</v>
      </c>
      <c r="V43" s="53"/>
    </row>
    <row r="44" spans="1:28" x14ac:dyDescent="0.25">
      <c r="A44" s="70" t="s">
        <v>60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71">
        <v>126537.21</v>
      </c>
      <c r="N44" s="53"/>
      <c r="O44" s="71">
        <v>263340</v>
      </c>
      <c r="P44" s="53"/>
      <c r="Q44" s="71">
        <v>175099.77</v>
      </c>
      <c r="R44" s="53"/>
      <c r="S44" s="72">
        <v>138.38</v>
      </c>
      <c r="T44" s="53"/>
      <c r="U44" s="72">
        <v>66.489999999999995</v>
      </c>
      <c r="V44" s="53"/>
    </row>
    <row r="45" spans="1:28" x14ac:dyDescent="0.25">
      <c r="A45" s="53" t="s">
        <v>61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73">
        <v>26037.15</v>
      </c>
      <c r="N45" s="53"/>
      <c r="O45" s="73" t="s">
        <v>1</v>
      </c>
      <c r="P45" s="53"/>
      <c r="Q45" s="73">
        <v>30122.87</v>
      </c>
      <c r="R45" s="53"/>
      <c r="S45" s="74">
        <v>115.69</v>
      </c>
      <c r="T45" s="53"/>
      <c r="U45" s="74" t="s">
        <v>1</v>
      </c>
      <c r="V45" s="53"/>
    </row>
    <row r="46" spans="1:28" x14ac:dyDescent="0.25">
      <c r="A46" s="53" t="s">
        <v>62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73">
        <v>3685.31</v>
      </c>
      <c r="N46" s="53"/>
      <c r="O46" s="73" t="s">
        <v>1</v>
      </c>
      <c r="P46" s="53"/>
      <c r="Q46" s="73">
        <v>5209.21</v>
      </c>
      <c r="R46" s="53"/>
      <c r="S46" s="74">
        <v>141.35</v>
      </c>
      <c r="T46" s="53"/>
      <c r="U46" s="74" t="s">
        <v>1</v>
      </c>
      <c r="V46" s="53"/>
    </row>
    <row r="47" spans="1:28" x14ac:dyDescent="0.25">
      <c r="A47" s="53" t="s">
        <v>63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73">
        <v>21337.61</v>
      </c>
      <c r="N47" s="53"/>
      <c r="O47" s="73" t="s">
        <v>1</v>
      </c>
      <c r="P47" s="53"/>
      <c r="Q47" s="73">
        <v>23520.16</v>
      </c>
      <c r="R47" s="53"/>
      <c r="S47" s="74">
        <v>110.23</v>
      </c>
      <c r="T47" s="53"/>
      <c r="U47" s="74" t="s">
        <v>1</v>
      </c>
      <c r="V47" s="53"/>
    </row>
    <row r="48" spans="1:28" x14ac:dyDescent="0.25">
      <c r="A48" s="53" t="s">
        <v>64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73">
        <v>229.33</v>
      </c>
      <c r="N48" s="53"/>
      <c r="O48" s="73" t="s">
        <v>1</v>
      </c>
      <c r="P48" s="53"/>
      <c r="Q48" s="73">
        <v>694.5</v>
      </c>
      <c r="R48" s="53"/>
      <c r="S48" s="74">
        <v>302.83999999999997</v>
      </c>
      <c r="T48" s="53"/>
      <c r="U48" s="74" t="s">
        <v>1</v>
      </c>
      <c r="V48" s="53"/>
    </row>
    <row r="49" spans="1:28" x14ac:dyDescent="0.25">
      <c r="A49" s="53" t="s">
        <v>65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73">
        <v>784.9</v>
      </c>
      <c r="N49" s="53"/>
      <c r="O49" s="73" t="s">
        <v>1</v>
      </c>
      <c r="P49" s="53"/>
      <c r="Q49" s="73">
        <v>699</v>
      </c>
      <c r="R49" s="53"/>
      <c r="S49" s="74">
        <v>89.06</v>
      </c>
      <c r="T49" s="53"/>
      <c r="U49" s="74" t="s">
        <v>1</v>
      </c>
      <c r="V49" s="53"/>
    </row>
    <row r="50" spans="1:28" x14ac:dyDescent="0.25">
      <c r="A50" s="53" t="s">
        <v>66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73">
        <v>72231.3</v>
      </c>
      <c r="N50" s="53"/>
      <c r="O50" s="73" t="s">
        <v>1</v>
      </c>
      <c r="P50" s="53"/>
      <c r="Q50" s="73">
        <v>107769.74</v>
      </c>
      <c r="R50" s="53"/>
      <c r="S50" s="74">
        <v>149.19999999999999</v>
      </c>
      <c r="T50" s="53"/>
      <c r="U50" s="74" t="s">
        <v>1</v>
      </c>
      <c r="V50" s="53"/>
    </row>
    <row r="51" spans="1:28" x14ac:dyDescent="0.25">
      <c r="A51" s="53" t="s">
        <v>67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73">
        <v>7822.22</v>
      </c>
      <c r="N51" s="53"/>
      <c r="O51" s="73" t="s">
        <v>1</v>
      </c>
      <c r="P51" s="53"/>
      <c r="Q51" s="73">
        <v>13726.74</v>
      </c>
      <c r="R51" s="53"/>
      <c r="S51" s="74">
        <v>175.48</v>
      </c>
      <c r="T51" s="53"/>
      <c r="U51" s="74" t="s">
        <v>1</v>
      </c>
      <c r="V51" s="53"/>
      <c r="AB51" s="10"/>
    </row>
    <row r="52" spans="1:28" x14ac:dyDescent="0.25">
      <c r="A52" s="53" t="s">
        <v>68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73">
        <v>60764.18</v>
      </c>
      <c r="N52" s="53"/>
      <c r="O52" s="73" t="s">
        <v>1</v>
      </c>
      <c r="P52" s="53"/>
      <c r="Q52" s="73">
        <v>70387.350000000006</v>
      </c>
      <c r="R52" s="53"/>
      <c r="S52" s="74">
        <v>115.84</v>
      </c>
      <c r="T52" s="53"/>
      <c r="U52" s="74" t="s">
        <v>1</v>
      </c>
      <c r="V52" s="53"/>
      <c r="AB52" s="10"/>
    </row>
    <row r="53" spans="1:28" x14ac:dyDescent="0.25">
      <c r="A53" s="53" t="s">
        <v>69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73">
        <v>2384.9899999999998</v>
      </c>
      <c r="N53" s="53"/>
      <c r="O53" s="73" t="s">
        <v>1</v>
      </c>
      <c r="P53" s="53"/>
      <c r="Q53" s="73">
        <v>19579.97</v>
      </c>
      <c r="R53" s="53"/>
      <c r="S53" s="74">
        <v>820.97</v>
      </c>
      <c r="T53" s="53"/>
      <c r="U53" s="74" t="s">
        <v>1</v>
      </c>
      <c r="V53" s="53"/>
    </row>
    <row r="54" spans="1:28" x14ac:dyDescent="0.25">
      <c r="A54" s="53" t="s">
        <v>70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73">
        <v>471.81</v>
      </c>
      <c r="N54" s="53"/>
      <c r="O54" s="73" t="s">
        <v>1</v>
      </c>
      <c r="P54" s="53"/>
      <c r="Q54" s="73">
        <v>3090.04</v>
      </c>
      <c r="R54" s="53"/>
      <c r="S54" s="74">
        <v>654.92999999999995</v>
      </c>
      <c r="T54" s="53"/>
      <c r="U54" s="74" t="s">
        <v>1</v>
      </c>
      <c r="V54" s="53"/>
    </row>
    <row r="55" spans="1:28" x14ac:dyDescent="0.25">
      <c r="A55" s="53" t="s">
        <v>71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73">
        <v>599.55999999999995</v>
      </c>
      <c r="N55" s="53"/>
      <c r="O55" s="73" t="s">
        <v>1</v>
      </c>
      <c r="P55" s="53"/>
      <c r="Q55" s="73">
        <v>358.76</v>
      </c>
      <c r="R55" s="53"/>
      <c r="S55" s="74">
        <v>59.84</v>
      </c>
      <c r="T55" s="53"/>
      <c r="U55" s="74" t="s">
        <v>1</v>
      </c>
      <c r="V55" s="53"/>
    </row>
    <row r="56" spans="1:28" x14ac:dyDescent="0.25">
      <c r="A56" s="53" t="s">
        <v>72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73">
        <v>188.54</v>
      </c>
      <c r="N56" s="53"/>
      <c r="O56" s="73" t="s">
        <v>1</v>
      </c>
      <c r="P56" s="53"/>
      <c r="Q56" s="73">
        <v>626.88</v>
      </c>
      <c r="R56" s="53"/>
      <c r="S56" s="74">
        <v>332.49</v>
      </c>
      <c r="T56" s="53"/>
      <c r="U56" s="74" t="s">
        <v>1</v>
      </c>
      <c r="V56" s="53"/>
    </row>
    <row r="57" spans="1:28" x14ac:dyDescent="0.25">
      <c r="A57" s="53" t="s">
        <v>73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73">
        <v>22135.72</v>
      </c>
      <c r="N57" s="53"/>
      <c r="O57" s="73" t="s">
        <v>1</v>
      </c>
      <c r="P57" s="53"/>
      <c r="Q57" s="73">
        <v>26139.42</v>
      </c>
      <c r="R57" s="53"/>
      <c r="S57" s="74">
        <v>118.09</v>
      </c>
      <c r="T57" s="53"/>
      <c r="U57" s="74" t="s">
        <v>1</v>
      </c>
      <c r="V57" s="53"/>
    </row>
    <row r="58" spans="1:28" x14ac:dyDescent="0.25">
      <c r="A58" s="53" t="s">
        <v>74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73">
        <v>2829.9</v>
      </c>
      <c r="N58" s="53"/>
      <c r="O58" s="73" t="s">
        <v>1</v>
      </c>
      <c r="P58" s="53"/>
      <c r="Q58" s="73">
        <v>3110.3</v>
      </c>
      <c r="R58" s="53"/>
      <c r="S58" s="74">
        <v>109.91</v>
      </c>
      <c r="T58" s="53"/>
      <c r="U58" s="74" t="s">
        <v>1</v>
      </c>
      <c r="V58" s="53"/>
    </row>
    <row r="59" spans="1:28" x14ac:dyDescent="0.25">
      <c r="A59" s="53" t="s">
        <v>75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73">
        <v>530</v>
      </c>
      <c r="N59" s="53"/>
      <c r="O59" s="73" t="s">
        <v>1</v>
      </c>
      <c r="P59" s="53"/>
      <c r="Q59" s="73">
        <v>1916.8</v>
      </c>
      <c r="R59" s="53"/>
      <c r="S59" s="74">
        <v>361.66</v>
      </c>
      <c r="T59" s="53"/>
      <c r="U59" s="74" t="s">
        <v>1</v>
      </c>
      <c r="V59" s="53"/>
    </row>
    <row r="60" spans="1:28" x14ac:dyDescent="0.25">
      <c r="A60" s="53" t="s">
        <v>76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73">
        <v>3473.69</v>
      </c>
      <c r="N60" s="53"/>
      <c r="O60" s="73" t="s">
        <v>1</v>
      </c>
      <c r="P60" s="53"/>
      <c r="Q60" s="73">
        <v>5172.03</v>
      </c>
      <c r="R60" s="53"/>
      <c r="S60" s="74">
        <v>148.88999999999999</v>
      </c>
      <c r="T60" s="53"/>
      <c r="U60" s="74" t="s">
        <v>1</v>
      </c>
      <c r="V60" s="53"/>
    </row>
    <row r="61" spans="1:28" x14ac:dyDescent="0.25">
      <c r="A61" s="53" t="s">
        <v>77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73">
        <v>2084.27</v>
      </c>
      <c r="N61" s="53"/>
      <c r="O61" s="73" t="s">
        <v>1</v>
      </c>
      <c r="P61" s="53"/>
      <c r="Q61" s="73">
        <v>3413.66</v>
      </c>
      <c r="R61" s="53"/>
      <c r="S61" s="74">
        <v>163.78</v>
      </c>
      <c r="T61" s="53"/>
      <c r="U61" s="74" t="s">
        <v>1</v>
      </c>
      <c r="V61" s="53"/>
    </row>
    <row r="62" spans="1:28" x14ac:dyDescent="0.25">
      <c r="A62" s="53" t="s">
        <v>78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73">
        <v>3616.38</v>
      </c>
      <c r="N62" s="53"/>
      <c r="O62" s="73" t="s">
        <v>1</v>
      </c>
      <c r="P62" s="53"/>
      <c r="Q62" s="73">
        <v>3367.16</v>
      </c>
      <c r="R62" s="53"/>
      <c r="S62" s="74">
        <v>93.11</v>
      </c>
      <c r="T62" s="53"/>
      <c r="U62" s="74" t="s">
        <v>1</v>
      </c>
      <c r="V62" s="53"/>
    </row>
    <row r="63" spans="1:28" x14ac:dyDescent="0.25">
      <c r="A63" s="53" t="s">
        <v>79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73">
        <v>5265.11</v>
      </c>
      <c r="N63" s="53"/>
      <c r="O63" s="73" t="s">
        <v>1</v>
      </c>
      <c r="P63" s="53"/>
      <c r="Q63" s="73">
        <v>3775.32</v>
      </c>
      <c r="R63" s="53"/>
      <c r="S63" s="74">
        <v>71.7</v>
      </c>
      <c r="T63" s="53"/>
      <c r="U63" s="74" t="s">
        <v>1</v>
      </c>
      <c r="V63" s="53"/>
    </row>
    <row r="64" spans="1:28" x14ac:dyDescent="0.25">
      <c r="A64" s="53" t="s">
        <v>80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73">
        <v>4192.37</v>
      </c>
      <c r="N64" s="53"/>
      <c r="O64" s="73" t="s">
        <v>1</v>
      </c>
      <c r="P64" s="53"/>
      <c r="Q64" s="73">
        <v>4756.5200000000004</v>
      </c>
      <c r="R64" s="53"/>
      <c r="S64" s="74">
        <v>113.46</v>
      </c>
      <c r="T64" s="53"/>
      <c r="U64" s="74" t="s">
        <v>1</v>
      </c>
      <c r="V64" s="53"/>
    </row>
    <row r="65" spans="1:22" x14ac:dyDescent="0.25">
      <c r="A65" s="53" t="s">
        <v>81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73">
        <v>144</v>
      </c>
      <c r="N65" s="53"/>
      <c r="O65" s="73" t="s">
        <v>1</v>
      </c>
      <c r="P65" s="53"/>
      <c r="Q65" s="73">
        <v>627.63</v>
      </c>
      <c r="R65" s="53"/>
      <c r="S65" s="74">
        <v>435.85</v>
      </c>
      <c r="T65" s="53"/>
      <c r="U65" s="74" t="s">
        <v>1</v>
      </c>
      <c r="V65" s="53"/>
    </row>
    <row r="66" spans="1:22" x14ac:dyDescent="0.25">
      <c r="A66" s="53" t="s">
        <v>82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73">
        <v>6133.04</v>
      </c>
      <c r="N66" s="53"/>
      <c r="O66" s="73" t="s">
        <v>1</v>
      </c>
      <c r="P66" s="53"/>
      <c r="Q66" s="73">
        <v>11067.74</v>
      </c>
      <c r="R66" s="53"/>
      <c r="S66" s="74">
        <v>180.46</v>
      </c>
      <c r="T66" s="53"/>
      <c r="U66" s="74" t="s">
        <v>1</v>
      </c>
      <c r="V66" s="53"/>
    </row>
    <row r="67" spans="1:22" x14ac:dyDescent="0.25">
      <c r="A67" s="53" t="s">
        <v>83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73">
        <v>2068.8000000000002</v>
      </c>
      <c r="N67" s="53"/>
      <c r="O67" s="73" t="s">
        <v>1</v>
      </c>
      <c r="P67" s="53"/>
      <c r="Q67" s="73">
        <v>1747.37</v>
      </c>
      <c r="R67" s="53"/>
      <c r="S67" s="74">
        <v>84.46</v>
      </c>
      <c r="T67" s="53"/>
      <c r="U67" s="74" t="s">
        <v>1</v>
      </c>
      <c r="V67" s="53"/>
    </row>
    <row r="68" spans="1:22" x14ac:dyDescent="0.25">
      <c r="A68" s="53" t="s">
        <v>84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73">
        <v>163.09</v>
      </c>
      <c r="N68" s="53"/>
      <c r="O68" s="73" t="s">
        <v>1</v>
      </c>
      <c r="P68" s="53"/>
      <c r="Q68" s="73">
        <v>195</v>
      </c>
      <c r="R68" s="53"/>
      <c r="S68" s="74">
        <v>119.57</v>
      </c>
      <c r="T68" s="53"/>
      <c r="U68" s="74" t="s">
        <v>1</v>
      </c>
      <c r="V68" s="53"/>
    </row>
    <row r="69" spans="1:22" x14ac:dyDescent="0.25">
      <c r="A69" s="53" t="s">
        <v>85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73">
        <v>3640</v>
      </c>
      <c r="N69" s="53"/>
      <c r="O69" s="73" t="s">
        <v>1</v>
      </c>
      <c r="P69" s="53"/>
      <c r="Q69" s="73">
        <v>4992</v>
      </c>
      <c r="R69" s="53"/>
      <c r="S69" s="74">
        <v>137.13999999999999</v>
      </c>
      <c r="T69" s="53"/>
      <c r="U69" s="74" t="s">
        <v>1</v>
      </c>
      <c r="V69" s="53"/>
    </row>
    <row r="70" spans="1:22" x14ac:dyDescent="0.25">
      <c r="A70" s="53" t="s">
        <v>86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73">
        <v>261.14999999999998</v>
      </c>
      <c r="N70" s="53"/>
      <c r="O70" s="73" t="s">
        <v>1</v>
      </c>
      <c r="P70" s="53"/>
      <c r="Q70" s="73">
        <v>4133.37</v>
      </c>
      <c r="R70" s="53"/>
      <c r="S70" s="74">
        <v>1582.76</v>
      </c>
      <c r="T70" s="53"/>
      <c r="U70" s="74" t="s">
        <v>1</v>
      </c>
      <c r="V70" s="53"/>
    </row>
    <row r="71" spans="1:22" x14ac:dyDescent="0.25">
      <c r="A71" s="70" t="s">
        <v>87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71">
        <v>31027.67</v>
      </c>
      <c r="N71" s="53"/>
      <c r="O71" s="71">
        <v>43100</v>
      </c>
      <c r="P71" s="53"/>
      <c r="Q71" s="71">
        <v>36941.15</v>
      </c>
      <c r="R71" s="53"/>
      <c r="S71" s="72">
        <v>119.06</v>
      </c>
      <c r="T71" s="53"/>
      <c r="U71" s="72">
        <v>85.71</v>
      </c>
      <c r="V71" s="53"/>
    </row>
    <row r="72" spans="1:22" x14ac:dyDescent="0.25">
      <c r="A72" s="53" t="s">
        <v>88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73">
        <v>31027.67</v>
      </c>
      <c r="N72" s="53"/>
      <c r="O72" s="73" t="s">
        <v>1</v>
      </c>
      <c r="P72" s="53"/>
      <c r="Q72" s="73">
        <v>36941.15</v>
      </c>
      <c r="R72" s="53"/>
      <c r="S72" s="74">
        <v>119.06</v>
      </c>
      <c r="T72" s="53"/>
      <c r="U72" s="74" t="s">
        <v>1</v>
      </c>
      <c r="V72" s="53"/>
    </row>
    <row r="73" spans="1:22" x14ac:dyDescent="0.25">
      <c r="A73" s="53" t="s">
        <v>89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73">
        <v>1341.25</v>
      </c>
      <c r="N73" s="53"/>
      <c r="O73" s="73" t="s">
        <v>1</v>
      </c>
      <c r="P73" s="53"/>
      <c r="Q73" s="73">
        <v>3663.78</v>
      </c>
      <c r="R73" s="53"/>
      <c r="S73" s="74">
        <v>273.16000000000003</v>
      </c>
      <c r="T73" s="53"/>
      <c r="U73" s="74" t="s">
        <v>1</v>
      </c>
      <c r="V73" s="53"/>
    </row>
    <row r="74" spans="1:22" x14ac:dyDescent="0.25">
      <c r="A74" s="53" t="s">
        <v>90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73">
        <v>29686.42</v>
      </c>
      <c r="N74" s="53"/>
      <c r="O74" s="73" t="s">
        <v>1</v>
      </c>
      <c r="P74" s="53"/>
      <c r="Q74" s="73">
        <v>33277.370000000003</v>
      </c>
      <c r="R74" s="53"/>
      <c r="S74" s="74">
        <v>112.1</v>
      </c>
      <c r="T74" s="53"/>
      <c r="U74" s="74" t="s">
        <v>1</v>
      </c>
      <c r="V74" s="53"/>
    </row>
    <row r="75" spans="1:22" x14ac:dyDescent="0.25">
      <c r="A75" s="70" t="s">
        <v>91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71" t="s">
        <v>1</v>
      </c>
      <c r="N75" s="53"/>
      <c r="O75" s="71">
        <v>1000</v>
      </c>
      <c r="P75" s="53"/>
      <c r="Q75" s="71" t="s">
        <v>1</v>
      </c>
      <c r="R75" s="53"/>
      <c r="S75" s="72">
        <v>0</v>
      </c>
      <c r="T75" s="53"/>
      <c r="U75" s="72" t="s">
        <v>1</v>
      </c>
      <c r="V75" s="53"/>
    </row>
    <row r="76" spans="1:22" x14ac:dyDescent="0.25">
      <c r="A76" s="70" t="s">
        <v>23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71">
        <v>12973.08</v>
      </c>
      <c r="N76" s="53"/>
      <c r="O76" s="71">
        <f>O77</f>
        <v>35545</v>
      </c>
      <c r="P76" s="53"/>
      <c r="Q76" s="71">
        <v>14283.77</v>
      </c>
      <c r="R76" s="53"/>
      <c r="S76" s="72">
        <v>110.1</v>
      </c>
      <c r="T76" s="53"/>
      <c r="U76" s="72">
        <v>40.64</v>
      </c>
      <c r="V76" s="53"/>
    </row>
    <row r="77" spans="1:22" x14ac:dyDescent="0.25">
      <c r="A77" s="70" t="s">
        <v>92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71">
        <v>12973.08</v>
      </c>
      <c r="N77" s="53"/>
      <c r="O77" s="71">
        <v>35545</v>
      </c>
      <c r="P77" s="53"/>
      <c r="Q77" s="71">
        <v>14283.77</v>
      </c>
      <c r="R77" s="53"/>
      <c r="S77" s="72">
        <v>110.1</v>
      </c>
      <c r="T77" s="53"/>
      <c r="U77" s="72">
        <v>40.64</v>
      </c>
      <c r="V77" s="53"/>
    </row>
    <row r="78" spans="1:22" x14ac:dyDescent="0.25">
      <c r="A78" s="53" t="s">
        <v>93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73">
        <v>991.27</v>
      </c>
      <c r="N78" s="53"/>
      <c r="O78" s="73" t="s">
        <v>1</v>
      </c>
      <c r="P78" s="53"/>
      <c r="Q78" s="73">
        <v>688.75</v>
      </c>
      <c r="R78" s="53"/>
      <c r="S78" s="74">
        <v>69.48</v>
      </c>
      <c r="T78" s="53"/>
      <c r="U78" s="74" t="s">
        <v>1</v>
      </c>
      <c r="V78" s="53"/>
    </row>
    <row r="79" spans="1:22" x14ac:dyDescent="0.25">
      <c r="A79" s="53" t="s">
        <v>94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73">
        <v>991.27</v>
      </c>
      <c r="N79" s="53"/>
      <c r="O79" s="73" t="s">
        <v>1</v>
      </c>
      <c r="P79" s="53"/>
      <c r="Q79" s="73">
        <v>598.75</v>
      </c>
      <c r="R79" s="53"/>
      <c r="S79" s="74">
        <v>60.4</v>
      </c>
      <c r="T79" s="53"/>
      <c r="U79" s="74" t="s">
        <v>1</v>
      </c>
      <c r="V79" s="53"/>
    </row>
    <row r="80" spans="1:22" x14ac:dyDescent="0.25">
      <c r="A80" s="53" t="s">
        <v>95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73" t="s">
        <v>1</v>
      </c>
      <c r="N80" s="53"/>
      <c r="O80" s="73" t="s">
        <v>1</v>
      </c>
      <c r="P80" s="53"/>
      <c r="Q80" s="73">
        <v>90</v>
      </c>
      <c r="R80" s="53"/>
      <c r="S80" s="74">
        <v>0</v>
      </c>
      <c r="T80" s="53"/>
      <c r="U80" s="74" t="s">
        <v>1</v>
      </c>
      <c r="V80" s="53"/>
    </row>
    <row r="81" spans="1:22" x14ac:dyDescent="0.25">
      <c r="A81" s="53" t="s">
        <v>96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73">
        <v>11981.81</v>
      </c>
      <c r="N81" s="53"/>
      <c r="O81" s="73" t="s">
        <v>1</v>
      </c>
      <c r="P81" s="53"/>
      <c r="Q81" s="73">
        <v>13595.02</v>
      </c>
      <c r="R81" s="53"/>
      <c r="S81" s="74">
        <v>113.46</v>
      </c>
      <c r="T81" s="53"/>
      <c r="U81" s="74" t="s">
        <v>1</v>
      </c>
      <c r="V81" s="53"/>
    </row>
    <row r="82" spans="1:22" x14ac:dyDescent="0.25">
      <c r="A82" s="53" t="s">
        <v>97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73">
        <v>11981.81</v>
      </c>
      <c r="N82" s="53"/>
      <c r="O82" s="73" t="s">
        <v>1</v>
      </c>
      <c r="P82" s="53"/>
      <c r="Q82" s="73">
        <v>13595.02</v>
      </c>
      <c r="R82" s="53"/>
      <c r="S82" s="74">
        <v>113.46</v>
      </c>
      <c r="T82" s="53"/>
      <c r="U82" s="74" t="s">
        <v>1</v>
      </c>
      <c r="V82" s="53"/>
    </row>
    <row r="83" spans="1:22" x14ac:dyDescent="0.25">
      <c r="A83" s="70" t="s">
        <v>1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70" t="s">
        <v>1</v>
      </c>
      <c r="N83" s="53"/>
      <c r="O83" s="70" t="s">
        <v>1</v>
      </c>
      <c r="P83" s="53"/>
      <c r="Q83" s="70" t="s">
        <v>1</v>
      </c>
      <c r="R83" s="53"/>
      <c r="S83" s="70" t="s">
        <v>1</v>
      </c>
      <c r="T83" s="53"/>
      <c r="U83" s="70" t="s">
        <v>1</v>
      </c>
      <c r="V83" s="53"/>
    </row>
  </sheetData>
  <mergeCells count="428">
    <mergeCell ref="A83:L83"/>
    <mergeCell ref="M83:N83"/>
    <mergeCell ref="O83:P83"/>
    <mergeCell ref="Q83:R83"/>
    <mergeCell ref="S83:T83"/>
    <mergeCell ref="U83:V83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0" workbookViewId="0">
      <selection activeCell="L4" sqref="L4"/>
    </sheetView>
  </sheetViews>
  <sheetFormatPr defaultRowHeight="15" x14ac:dyDescent="0.25"/>
  <cols>
    <col min="2" max="2" width="10.28515625" customWidth="1"/>
    <col min="4" max="4" width="10.140625" customWidth="1"/>
  </cols>
  <sheetData>
    <row r="1" spans="1:22" x14ac:dyDescent="0.25">
      <c r="A1" s="53" t="s">
        <v>0</v>
      </c>
      <c r="B1" s="53"/>
      <c r="C1" s="1"/>
      <c r="D1" s="2"/>
    </row>
    <row r="2" spans="1:22" x14ac:dyDescent="0.25">
      <c r="A2" s="53" t="s">
        <v>1</v>
      </c>
      <c r="B2" s="53"/>
      <c r="C2" s="1"/>
      <c r="D2" s="3"/>
    </row>
    <row r="3" spans="1:22" x14ac:dyDescent="0.25">
      <c r="A3" s="53" t="s">
        <v>2</v>
      </c>
      <c r="B3" s="53"/>
    </row>
    <row r="4" spans="1:22" x14ac:dyDescent="0.25">
      <c r="A4" s="53" t="s">
        <v>3</v>
      </c>
      <c r="B4" s="53"/>
    </row>
    <row r="5" spans="1:22" x14ac:dyDescent="0.25">
      <c r="A5" s="53" t="s">
        <v>4</v>
      </c>
      <c r="B5" s="53"/>
    </row>
    <row r="6" spans="1:22" s="6" customFormat="1" ht="18.75" x14ac:dyDescent="0.3">
      <c r="A6" s="75" t="s">
        <v>98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1:22" x14ac:dyDescent="0.25">
      <c r="A7" s="56" t="s">
        <v>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2" x14ac:dyDescent="0.25">
      <c r="A8" s="56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14" spans="1:22" x14ac:dyDescent="0.25">
      <c r="A14" s="77" t="s">
        <v>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77" t="s">
        <v>8</v>
      </c>
      <c r="N14" s="53"/>
      <c r="O14" s="77" t="s">
        <v>9</v>
      </c>
      <c r="P14" s="53"/>
      <c r="Q14" s="77" t="s">
        <v>10</v>
      </c>
      <c r="R14" s="53"/>
      <c r="S14" s="77" t="s">
        <v>11</v>
      </c>
      <c r="T14" s="53"/>
      <c r="U14" s="77" t="s">
        <v>12</v>
      </c>
      <c r="V14" s="53"/>
    </row>
    <row r="15" spans="1:22" x14ac:dyDescent="0.25">
      <c r="A15" s="77" t="s">
        <v>99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77" t="s">
        <v>14</v>
      </c>
      <c r="N15" s="53"/>
      <c r="O15" s="77" t="s">
        <v>15</v>
      </c>
      <c r="P15" s="53"/>
      <c r="Q15" s="77" t="s">
        <v>16</v>
      </c>
      <c r="R15" s="53"/>
      <c r="S15" s="77" t="s">
        <v>17</v>
      </c>
      <c r="T15" s="53"/>
      <c r="U15" s="77" t="s">
        <v>18</v>
      </c>
      <c r="V15" s="53"/>
    </row>
    <row r="16" spans="1:22" x14ac:dyDescent="0.25">
      <c r="A16" s="78" t="s">
        <v>100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79">
        <v>1476753.14</v>
      </c>
      <c r="N16" s="53"/>
      <c r="O16" s="79">
        <v>2096114</v>
      </c>
      <c r="P16" s="53"/>
      <c r="Q16" s="79">
        <v>1652622.79</v>
      </c>
      <c r="R16" s="53"/>
      <c r="S16" s="80">
        <v>111.91</v>
      </c>
      <c r="T16" s="53"/>
      <c r="U16" s="80">
        <v>78.84</v>
      </c>
      <c r="V16" s="53"/>
    </row>
    <row r="17" spans="1:22" x14ac:dyDescent="0.25">
      <c r="A17" s="81" t="s">
        <v>101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82">
        <v>202433.43</v>
      </c>
      <c r="N17" s="53"/>
      <c r="O17" s="82">
        <v>312798</v>
      </c>
      <c r="P17" s="53"/>
      <c r="Q17" s="82">
        <v>276876.89</v>
      </c>
      <c r="R17" s="53"/>
      <c r="S17" s="83">
        <v>136.77000000000001</v>
      </c>
      <c r="T17" s="53"/>
      <c r="U17" s="83">
        <v>88.52</v>
      </c>
      <c r="V17" s="53"/>
    </row>
    <row r="18" spans="1:22" x14ac:dyDescent="0.25">
      <c r="A18" s="84" t="s">
        <v>102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85">
        <v>178776.26</v>
      </c>
      <c r="N18" s="53"/>
      <c r="O18" s="85">
        <v>291798</v>
      </c>
      <c r="P18" s="53"/>
      <c r="Q18" s="85">
        <v>256662.81</v>
      </c>
      <c r="R18" s="53"/>
      <c r="S18" s="86">
        <v>143.57</v>
      </c>
      <c r="T18" s="53"/>
      <c r="U18" s="86">
        <v>87.96</v>
      </c>
      <c r="V18" s="53"/>
    </row>
    <row r="19" spans="1:22" x14ac:dyDescent="0.25">
      <c r="A19" s="84" t="s">
        <v>103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85">
        <v>23657.17</v>
      </c>
      <c r="N19" s="53"/>
      <c r="O19" s="85">
        <v>21000</v>
      </c>
      <c r="P19" s="53"/>
      <c r="Q19" s="85">
        <v>20214.080000000002</v>
      </c>
      <c r="R19" s="53"/>
      <c r="S19" s="86">
        <v>85.45</v>
      </c>
      <c r="T19" s="53"/>
      <c r="U19" s="86">
        <v>96.26</v>
      </c>
      <c r="V19" s="53"/>
    </row>
    <row r="20" spans="1:22" x14ac:dyDescent="0.25">
      <c r="A20" s="81" t="s">
        <v>104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82" t="s">
        <v>1</v>
      </c>
      <c r="N20" s="53"/>
      <c r="O20" s="82">
        <v>150</v>
      </c>
      <c r="P20" s="53"/>
      <c r="Q20" s="82" t="s">
        <v>1</v>
      </c>
      <c r="R20" s="53"/>
      <c r="S20" s="83">
        <v>0</v>
      </c>
      <c r="T20" s="53"/>
      <c r="U20" s="83">
        <v>0</v>
      </c>
      <c r="V20" s="53"/>
    </row>
    <row r="21" spans="1:22" x14ac:dyDescent="0.25">
      <c r="A21" s="84" t="s">
        <v>105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85" t="s">
        <v>1</v>
      </c>
      <c r="N21" s="53"/>
      <c r="O21" s="85">
        <v>150</v>
      </c>
      <c r="P21" s="53"/>
      <c r="Q21" s="85" t="s">
        <v>1</v>
      </c>
      <c r="R21" s="53"/>
      <c r="S21" s="86">
        <v>0</v>
      </c>
      <c r="T21" s="53"/>
      <c r="U21" s="86">
        <v>0</v>
      </c>
      <c r="V21" s="53"/>
    </row>
    <row r="22" spans="1:22" x14ac:dyDescent="0.25">
      <c r="A22" s="81" t="s">
        <v>106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82">
        <v>32433.41</v>
      </c>
      <c r="N22" s="53"/>
      <c r="O22" s="82">
        <v>48050</v>
      </c>
      <c r="P22" s="53"/>
      <c r="Q22" s="82">
        <v>36205</v>
      </c>
      <c r="R22" s="53"/>
      <c r="S22" s="83">
        <v>111.63</v>
      </c>
      <c r="T22" s="53"/>
      <c r="U22" s="83">
        <v>75.349999999999994</v>
      </c>
      <c r="V22" s="53"/>
    </row>
    <row r="23" spans="1:22" x14ac:dyDescent="0.25">
      <c r="A23" s="84" t="s">
        <v>107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85">
        <v>32433.41</v>
      </c>
      <c r="N23" s="53"/>
      <c r="O23" s="85">
        <v>48050</v>
      </c>
      <c r="P23" s="53"/>
      <c r="Q23" s="85">
        <v>36205</v>
      </c>
      <c r="R23" s="53"/>
      <c r="S23" s="86">
        <v>111.63</v>
      </c>
      <c r="T23" s="53"/>
      <c r="U23" s="86">
        <v>75.349999999999994</v>
      </c>
      <c r="V23" s="53"/>
    </row>
    <row r="24" spans="1:22" x14ac:dyDescent="0.25">
      <c r="A24" s="81" t="s">
        <v>108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82">
        <v>1241886.3</v>
      </c>
      <c r="N24" s="53"/>
      <c r="O24" s="82">
        <v>1733916</v>
      </c>
      <c r="P24" s="53"/>
      <c r="Q24" s="82">
        <v>1339540.8999999999</v>
      </c>
      <c r="R24" s="53"/>
      <c r="S24" s="83">
        <v>107.86</v>
      </c>
      <c r="T24" s="53"/>
      <c r="U24" s="83">
        <v>77.260000000000005</v>
      </c>
      <c r="V24" s="53"/>
    </row>
    <row r="25" spans="1:22" x14ac:dyDescent="0.25">
      <c r="A25" s="84" t="s">
        <v>109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85">
        <v>2498.54</v>
      </c>
      <c r="N25" s="53"/>
      <c r="O25" s="85">
        <v>4500</v>
      </c>
      <c r="P25" s="53"/>
      <c r="Q25" s="85">
        <v>1713.21</v>
      </c>
      <c r="R25" s="53"/>
      <c r="S25" s="86">
        <v>68.569999999999993</v>
      </c>
      <c r="T25" s="53"/>
      <c r="U25" s="86">
        <v>38.07</v>
      </c>
      <c r="V25" s="53"/>
    </row>
    <row r="26" spans="1:22" x14ac:dyDescent="0.25">
      <c r="A26" s="84" t="s">
        <v>110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85">
        <v>1226938.6599999999</v>
      </c>
      <c r="N26" s="53"/>
      <c r="O26" s="85">
        <v>1709594</v>
      </c>
      <c r="P26" s="53"/>
      <c r="Q26" s="85">
        <v>1323814.54</v>
      </c>
      <c r="R26" s="53"/>
      <c r="S26" s="86">
        <v>107.9</v>
      </c>
      <c r="T26" s="53"/>
      <c r="U26" s="86">
        <v>77.430000000000007</v>
      </c>
      <c r="V26" s="53"/>
    </row>
    <row r="27" spans="1:22" x14ac:dyDescent="0.25">
      <c r="A27" s="84" t="s">
        <v>111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85">
        <v>480</v>
      </c>
      <c r="N27" s="53"/>
      <c r="O27" s="85">
        <v>722</v>
      </c>
      <c r="P27" s="53"/>
      <c r="Q27" s="85">
        <v>570</v>
      </c>
      <c r="R27" s="53"/>
      <c r="S27" s="86">
        <v>118.75</v>
      </c>
      <c r="T27" s="53"/>
      <c r="U27" s="86">
        <v>78.95</v>
      </c>
      <c r="V27" s="53"/>
    </row>
    <row r="28" spans="1:22" x14ac:dyDescent="0.25">
      <c r="A28" s="84" t="s">
        <v>112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85">
        <v>11969.1</v>
      </c>
      <c r="N28" s="53"/>
      <c r="O28" s="85">
        <v>18600</v>
      </c>
      <c r="P28" s="53"/>
      <c r="Q28" s="85">
        <v>13443.15</v>
      </c>
      <c r="R28" s="53"/>
      <c r="S28" s="86">
        <v>112.32</v>
      </c>
      <c r="T28" s="53"/>
      <c r="U28" s="86">
        <v>72.28</v>
      </c>
      <c r="V28" s="53"/>
    </row>
    <row r="29" spans="1:22" x14ac:dyDescent="0.25">
      <c r="A29" s="84" t="s">
        <v>113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85" t="s">
        <v>1</v>
      </c>
      <c r="N29" s="53"/>
      <c r="O29" s="85">
        <v>500</v>
      </c>
      <c r="P29" s="53"/>
      <c r="Q29" s="85" t="s">
        <v>1</v>
      </c>
      <c r="R29" s="53"/>
      <c r="S29" s="86">
        <v>0</v>
      </c>
      <c r="T29" s="53"/>
      <c r="U29" s="86">
        <v>0</v>
      </c>
      <c r="V29" s="53"/>
    </row>
    <row r="30" spans="1:22" x14ac:dyDescent="0.25">
      <c r="A30" s="81" t="s">
        <v>114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82" t="s">
        <v>1</v>
      </c>
      <c r="N30" s="53"/>
      <c r="O30" s="82">
        <v>700</v>
      </c>
      <c r="P30" s="53"/>
      <c r="Q30" s="82" t="s">
        <v>1</v>
      </c>
      <c r="R30" s="53"/>
      <c r="S30" s="83">
        <v>0</v>
      </c>
      <c r="T30" s="53"/>
      <c r="U30" s="83">
        <v>0</v>
      </c>
      <c r="V30" s="53"/>
    </row>
    <row r="31" spans="1:22" x14ac:dyDescent="0.25">
      <c r="A31" s="84" t="s">
        <v>115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85" t="s">
        <v>1</v>
      </c>
      <c r="N31" s="53"/>
      <c r="O31" s="85">
        <v>700</v>
      </c>
      <c r="P31" s="53"/>
      <c r="Q31" s="85" t="s">
        <v>1</v>
      </c>
      <c r="R31" s="53"/>
      <c r="S31" s="86">
        <v>0</v>
      </c>
      <c r="T31" s="53"/>
      <c r="U31" s="86">
        <v>0</v>
      </c>
      <c r="V31" s="53"/>
    </row>
    <row r="32" spans="1:22" x14ac:dyDescent="0.25">
      <c r="A32" s="81" t="s">
        <v>116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82" t="s">
        <v>1</v>
      </c>
      <c r="N32" s="53"/>
      <c r="O32" s="82">
        <v>500</v>
      </c>
      <c r="P32" s="53"/>
      <c r="Q32" s="82" t="s">
        <v>1</v>
      </c>
      <c r="R32" s="53"/>
      <c r="S32" s="83">
        <v>0</v>
      </c>
      <c r="T32" s="53"/>
      <c r="U32" s="83">
        <v>0</v>
      </c>
      <c r="V32" s="53"/>
    </row>
    <row r="33" spans="1:22" x14ac:dyDescent="0.25">
      <c r="A33" s="84" t="s">
        <v>117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85" t="s">
        <v>1</v>
      </c>
      <c r="N33" s="53"/>
      <c r="O33" s="85">
        <v>500</v>
      </c>
      <c r="P33" s="53"/>
      <c r="Q33" s="85" t="s">
        <v>1</v>
      </c>
      <c r="R33" s="53"/>
      <c r="S33" s="86">
        <v>0</v>
      </c>
      <c r="T33" s="53"/>
      <c r="U33" s="86">
        <v>0</v>
      </c>
      <c r="V33" s="53"/>
    </row>
    <row r="34" spans="1:22" x14ac:dyDescent="0.25">
      <c r="A34" s="87" t="s">
        <v>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87" t="s">
        <v>1</v>
      </c>
      <c r="N34" s="53"/>
      <c r="O34" s="87" t="s">
        <v>1</v>
      </c>
      <c r="P34" s="53"/>
      <c r="Q34" s="87" t="s">
        <v>1</v>
      </c>
      <c r="R34" s="53"/>
      <c r="S34" s="87" t="s">
        <v>1</v>
      </c>
      <c r="T34" s="53"/>
      <c r="U34" s="87" t="s">
        <v>1</v>
      </c>
      <c r="V34" s="53"/>
    </row>
    <row r="35" spans="1:22" x14ac:dyDescent="0.25">
      <c r="A35" s="78" t="s">
        <v>118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79">
        <v>1453372.12</v>
      </c>
      <c r="N35" s="53"/>
      <c r="O35" s="79">
        <v>2201063</v>
      </c>
      <c r="P35" s="53"/>
      <c r="Q35" s="79">
        <v>1766834.67</v>
      </c>
      <c r="R35" s="53"/>
      <c r="S35" s="80">
        <v>121.57</v>
      </c>
      <c r="T35" s="53"/>
      <c r="U35" s="80">
        <v>80.290000000000006</v>
      </c>
      <c r="V35" s="53"/>
    </row>
    <row r="36" spans="1:22" x14ac:dyDescent="0.25">
      <c r="A36" s="81" t="s">
        <v>101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82">
        <v>146166.1</v>
      </c>
      <c r="N36" s="53"/>
      <c r="O36" s="82">
        <v>190298</v>
      </c>
      <c r="P36" s="53"/>
      <c r="Q36" s="82">
        <v>178365.93</v>
      </c>
      <c r="R36" s="53"/>
      <c r="S36" s="83">
        <v>122.03</v>
      </c>
      <c r="T36" s="53"/>
      <c r="U36" s="83">
        <v>93.73</v>
      </c>
      <c r="V36" s="53"/>
    </row>
    <row r="37" spans="1:22" x14ac:dyDescent="0.25">
      <c r="A37" s="84" t="s">
        <v>102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85">
        <v>123766.1</v>
      </c>
      <c r="N37" s="53"/>
      <c r="O37" s="85">
        <v>169298</v>
      </c>
      <c r="P37" s="53"/>
      <c r="Q37" s="85">
        <v>157365.93</v>
      </c>
      <c r="R37" s="53"/>
      <c r="S37" s="86">
        <v>127.15</v>
      </c>
      <c r="T37" s="53"/>
      <c r="U37" s="86">
        <v>92.95</v>
      </c>
      <c r="V37" s="53"/>
    </row>
    <row r="38" spans="1:22" x14ac:dyDescent="0.25">
      <c r="A38" s="84" t="s">
        <v>103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85">
        <v>22400</v>
      </c>
      <c r="N38" s="53"/>
      <c r="O38" s="85">
        <v>21000</v>
      </c>
      <c r="P38" s="53"/>
      <c r="Q38" s="85">
        <v>21000</v>
      </c>
      <c r="R38" s="53"/>
      <c r="S38" s="86">
        <v>93.75</v>
      </c>
      <c r="T38" s="53"/>
      <c r="U38" s="86">
        <v>100</v>
      </c>
      <c r="V38" s="53"/>
    </row>
    <row r="39" spans="1:22" x14ac:dyDescent="0.25">
      <c r="A39" s="81" t="s">
        <v>104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82" t="s">
        <v>1</v>
      </c>
      <c r="N39" s="53"/>
      <c r="O39" s="82">
        <v>205</v>
      </c>
      <c r="P39" s="53"/>
      <c r="Q39" s="82">
        <v>27.8</v>
      </c>
      <c r="R39" s="53"/>
      <c r="S39" s="83">
        <v>0</v>
      </c>
      <c r="T39" s="53"/>
      <c r="U39" s="83">
        <v>13.56</v>
      </c>
      <c r="V39" s="53"/>
    </row>
    <row r="40" spans="1:22" x14ac:dyDescent="0.25">
      <c r="A40" s="84" t="s">
        <v>105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85" t="s">
        <v>1</v>
      </c>
      <c r="N40" s="53"/>
      <c r="O40" s="85">
        <v>205</v>
      </c>
      <c r="P40" s="53"/>
      <c r="Q40" s="85">
        <v>27.8</v>
      </c>
      <c r="R40" s="53"/>
      <c r="S40" s="86">
        <v>0</v>
      </c>
      <c r="T40" s="53"/>
      <c r="U40" s="86">
        <v>13.56</v>
      </c>
      <c r="V40" s="53"/>
    </row>
    <row r="41" spans="1:22" x14ac:dyDescent="0.25">
      <c r="A41" s="81" t="s">
        <v>106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82">
        <v>14678.31</v>
      </c>
      <c r="N41" s="53"/>
      <c r="O41" s="82">
        <v>118479</v>
      </c>
      <c r="P41" s="53"/>
      <c r="Q41" s="82">
        <v>46234.87</v>
      </c>
      <c r="R41" s="53"/>
      <c r="S41" s="83">
        <v>314.99</v>
      </c>
      <c r="T41" s="53"/>
      <c r="U41" s="83">
        <v>39.020000000000003</v>
      </c>
      <c r="V41" s="53"/>
    </row>
    <row r="42" spans="1:22" x14ac:dyDescent="0.25">
      <c r="A42" s="84" t="s">
        <v>107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85">
        <v>14678.31</v>
      </c>
      <c r="N42" s="53"/>
      <c r="O42" s="85">
        <v>118479</v>
      </c>
      <c r="P42" s="53"/>
      <c r="Q42" s="85">
        <v>46234.87</v>
      </c>
      <c r="R42" s="53"/>
      <c r="S42" s="86">
        <v>314.99</v>
      </c>
      <c r="T42" s="53"/>
      <c r="U42" s="86">
        <v>39.020000000000003</v>
      </c>
      <c r="V42" s="53"/>
    </row>
    <row r="43" spans="1:22" x14ac:dyDescent="0.25">
      <c r="A43" s="81" t="s">
        <v>108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82">
        <v>1292527.71</v>
      </c>
      <c r="N43" s="53"/>
      <c r="O43" s="82">
        <v>1871653</v>
      </c>
      <c r="P43" s="53"/>
      <c r="Q43" s="82">
        <v>1542206.07</v>
      </c>
      <c r="R43" s="53"/>
      <c r="S43" s="83">
        <v>119.32</v>
      </c>
      <c r="T43" s="53"/>
      <c r="U43" s="83">
        <v>82.4</v>
      </c>
      <c r="V43" s="53"/>
    </row>
    <row r="44" spans="1:22" x14ac:dyDescent="0.25">
      <c r="A44" s="84" t="s">
        <v>109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85">
        <v>66326.3</v>
      </c>
      <c r="N44" s="53"/>
      <c r="O44" s="85">
        <f>107984+397</f>
        <v>108381</v>
      </c>
      <c r="P44" s="53"/>
      <c r="Q44" s="85">
        <v>101134.06</v>
      </c>
      <c r="R44" s="53"/>
      <c r="S44" s="86">
        <v>152.47999999999999</v>
      </c>
      <c r="T44" s="53"/>
      <c r="U44" s="86">
        <v>93.66</v>
      </c>
      <c r="V44" s="53"/>
    </row>
    <row r="45" spans="1:22" x14ac:dyDescent="0.25">
      <c r="A45" s="84" t="s">
        <v>110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85">
        <v>1213752.31</v>
      </c>
      <c r="N45" s="53"/>
      <c r="O45" s="85">
        <v>1743819</v>
      </c>
      <c r="P45" s="53"/>
      <c r="Q45" s="85">
        <v>1427058.87</v>
      </c>
      <c r="R45" s="53"/>
      <c r="S45" s="86">
        <v>117.57</v>
      </c>
      <c r="T45" s="53"/>
      <c r="U45" s="86">
        <v>81.84</v>
      </c>
      <c r="V45" s="53"/>
    </row>
    <row r="46" spans="1:22" x14ac:dyDescent="0.25">
      <c r="A46" s="84" t="s">
        <v>111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85">
        <v>480</v>
      </c>
      <c r="N46" s="53"/>
      <c r="O46" s="85">
        <v>750</v>
      </c>
      <c r="P46" s="53"/>
      <c r="Q46" s="85">
        <v>570</v>
      </c>
      <c r="R46" s="53"/>
      <c r="S46" s="86">
        <v>118.75</v>
      </c>
      <c r="T46" s="53"/>
      <c r="U46" s="86">
        <v>76</v>
      </c>
      <c r="V46" s="53"/>
    </row>
    <row r="47" spans="1:22" x14ac:dyDescent="0.25">
      <c r="A47" s="84" t="s">
        <v>112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85">
        <v>11969.1</v>
      </c>
      <c r="N47" s="53"/>
      <c r="O47" s="85">
        <v>18600</v>
      </c>
      <c r="P47" s="53"/>
      <c r="Q47" s="85">
        <v>13443.14</v>
      </c>
      <c r="R47" s="53"/>
      <c r="S47" s="86">
        <v>112.32</v>
      </c>
      <c r="T47" s="53"/>
      <c r="U47" s="86">
        <v>72.27</v>
      </c>
      <c r="V47" s="53"/>
    </row>
    <row r="48" spans="1:22" x14ac:dyDescent="0.25">
      <c r="A48" s="84" t="s">
        <v>113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85" t="s">
        <v>1</v>
      </c>
      <c r="N48" s="53"/>
      <c r="O48" s="85">
        <v>500</v>
      </c>
      <c r="P48" s="53"/>
      <c r="Q48" s="85" t="s">
        <v>1</v>
      </c>
      <c r="R48" s="53"/>
      <c r="S48" s="86">
        <v>0</v>
      </c>
      <c r="T48" s="53"/>
      <c r="U48" s="86">
        <v>0</v>
      </c>
      <c r="V48" s="53"/>
    </row>
    <row r="49" spans="1:22" x14ac:dyDescent="0.25">
      <c r="A49" s="81" t="s">
        <v>114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82" t="s">
        <v>1</v>
      </c>
      <c r="N49" s="53"/>
      <c r="O49" s="82">
        <v>18777</v>
      </c>
      <c r="P49" s="53"/>
      <c r="Q49" s="82" t="s">
        <v>1</v>
      </c>
      <c r="R49" s="53"/>
      <c r="S49" s="83">
        <v>0</v>
      </c>
      <c r="T49" s="53"/>
      <c r="U49" s="83">
        <v>0</v>
      </c>
      <c r="V49" s="53"/>
    </row>
    <row r="50" spans="1:22" x14ac:dyDescent="0.25">
      <c r="A50" s="84" t="s">
        <v>115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85" t="s">
        <v>1</v>
      </c>
      <c r="N50" s="53"/>
      <c r="O50" s="85">
        <v>18777</v>
      </c>
      <c r="P50" s="53"/>
      <c r="Q50" s="85" t="s">
        <v>1</v>
      </c>
      <c r="R50" s="53"/>
      <c r="S50" s="86">
        <v>0</v>
      </c>
      <c r="T50" s="53"/>
      <c r="U50" s="86">
        <v>0</v>
      </c>
      <c r="V50" s="53"/>
    </row>
    <row r="51" spans="1:22" x14ac:dyDescent="0.25">
      <c r="A51" s="81" t="s">
        <v>116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82" t="s">
        <v>1</v>
      </c>
      <c r="N51" s="53"/>
      <c r="O51" s="82">
        <v>1254</v>
      </c>
      <c r="P51" s="53"/>
      <c r="Q51" s="82" t="s">
        <v>1</v>
      </c>
      <c r="R51" s="53"/>
      <c r="S51" s="83">
        <v>0</v>
      </c>
      <c r="T51" s="53"/>
      <c r="U51" s="83">
        <v>0</v>
      </c>
      <c r="V51" s="53"/>
    </row>
    <row r="52" spans="1:22" x14ac:dyDescent="0.25">
      <c r="A52" s="84" t="s">
        <v>117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85" t="s">
        <v>1</v>
      </c>
      <c r="N52" s="53"/>
      <c r="O52" s="85">
        <v>1254</v>
      </c>
      <c r="P52" s="53"/>
      <c r="Q52" s="85" t="s">
        <v>1</v>
      </c>
      <c r="R52" s="53"/>
      <c r="S52" s="86">
        <v>0</v>
      </c>
      <c r="T52" s="53"/>
      <c r="U52" s="86">
        <v>0</v>
      </c>
      <c r="V52" s="53"/>
    </row>
    <row r="53" spans="1:22" x14ac:dyDescent="0.25">
      <c r="A53" s="87" t="s">
        <v>1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87" t="s">
        <v>1</v>
      </c>
      <c r="N53" s="53"/>
      <c r="O53" s="87" t="s">
        <v>1</v>
      </c>
      <c r="P53" s="53"/>
      <c r="Q53" s="87" t="s">
        <v>1</v>
      </c>
      <c r="R53" s="53"/>
      <c r="S53" s="87" t="s">
        <v>1</v>
      </c>
      <c r="T53" s="53"/>
      <c r="U53" s="87" t="s">
        <v>1</v>
      </c>
      <c r="V53" s="53"/>
    </row>
  </sheetData>
  <mergeCells count="248">
    <mergeCell ref="A53:L53"/>
    <mergeCell ref="M53:N53"/>
    <mergeCell ref="O53:P53"/>
    <mergeCell ref="Q53:R53"/>
    <mergeCell ref="S53:T53"/>
    <mergeCell ref="U53:V53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3"/>
  <sheetViews>
    <sheetView workbookViewId="0">
      <selection activeCell="D2" sqref="D2"/>
    </sheetView>
  </sheetViews>
  <sheetFormatPr defaultRowHeight="15" x14ac:dyDescent="0.25"/>
  <cols>
    <col min="2" max="2" width="10.42578125" customWidth="1"/>
    <col min="4" max="4" width="10.140625" customWidth="1"/>
  </cols>
  <sheetData>
    <row r="1" spans="1:16" x14ac:dyDescent="0.25">
      <c r="A1" s="53" t="s">
        <v>0</v>
      </c>
      <c r="B1" s="53"/>
      <c r="C1" s="1"/>
      <c r="D1" s="2"/>
    </row>
    <row r="2" spans="1:16" x14ac:dyDescent="0.25">
      <c r="A2" s="53" t="s">
        <v>1</v>
      </c>
      <c r="B2" s="53"/>
      <c r="C2" s="1"/>
      <c r="D2" s="3"/>
    </row>
    <row r="3" spans="1:16" x14ac:dyDescent="0.25">
      <c r="A3" s="53" t="s">
        <v>2</v>
      </c>
      <c r="B3" s="53"/>
    </row>
    <row r="4" spans="1:16" x14ac:dyDescent="0.25">
      <c r="A4" s="53" t="s">
        <v>3</v>
      </c>
      <c r="B4" s="53"/>
    </row>
    <row r="5" spans="1:16" x14ac:dyDescent="0.25">
      <c r="A5" s="53" t="s">
        <v>4</v>
      </c>
      <c r="B5" s="53"/>
    </row>
    <row r="6" spans="1:16" s="7" customFormat="1" ht="18.75" x14ac:dyDescent="0.3">
      <c r="A6" s="88" t="s">
        <v>119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6" x14ac:dyDescent="0.25">
      <c r="A7" s="56" t="s">
        <v>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 x14ac:dyDescent="0.25">
      <c r="A8" s="56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6" x14ac:dyDescent="0.25">
      <c r="A9" s="90" t="s">
        <v>120</v>
      </c>
      <c r="B9" s="53"/>
      <c r="C9" s="53"/>
      <c r="D9" s="53"/>
      <c r="E9" s="53"/>
      <c r="F9" s="53"/>
      <c r="G9" s="90" t="s">
        <v>121</v>
      </c>
      <c r="H9" s="53"/>
      <c r="I9" s="90" t="s">
        <v>122</v>
      </c>
      <c r="J9" s="53"/>
      <c r="K9" s="90" t="s">
        <v>123</v>
      </c>
      <c r="L9" s="53"/>
      <c r="M9" s="90" t="s">
        <v>124</v>
      </c>
      <c r="N9" s="53"/>
      <c r="O9" s="90" t="s">
        <v>125</v>
      </c>
      <c r="P9" s="53"/>
    </row>
    <row r="10" spans="1:16" x14ac:dyDescent="0.25">
      <c r="A10" s="90" t="s">
        <v>1</v>
      </c>
      <c r="B10" s="53"/>
      <c r="C10" s="53"/>
      <c r="D10" s="53"/>
      <c r="E10" s="53"/>
      <c r="F10" s="53"/>
      <c r="G10" s="90" t="s">
        <v>14</v>
      </c>
      <c r="H10" s="53"/>
      <c r="I10" s="90" t="s">
        <v>15</v>
      </c>
      <c r="J10" s="53"/>
      <c r="K10" s="90" t="s">
        <v>16</v>
      </c>
      <c r="L10" s="53"/>
      <c r="M10" s="90" t="s">
        <v>17</v>
      </c>
      <c r="N10" s="53"/>
      <c r="O10" s="90" t="s">
        <v>18</v>
      </c>
      <c r="P10" s="53"/>
    </row>
    <row r="11" spans="1:16" x14ac:dyDescent="0.25">
      <c r="A11" s="91" t="s">
        <v>126</v>
      </c>
      <c r="B11" s="53"/>
      <c r="C11" s="53"/>
      <c r="D11" s="53"/>
      <c r="E11" s="53"/>
      <c r="F11" s="53"/>
      <c r="G11" s="92">
        <v>1453372.12</v>
      </c>
      <c r="H11" s="53"/>
      <c r="I11" s="92">
        <f>I12</f>
        <v>2201063</v>
      </c>
      <c r="J11" s="53"/>
      <c r="K11" s="92">
        <v>1766834.67</v>
      </c>
      <c r="L11" s="53"/>
      <c r="M11" s="93">
        <v>121.57</v>
      </c>
      <c r="N11" s="53"/>
      <c r="O11" s="93">
        <v>80.290000000000006</v>
      </c>
      <c r="P11" s="53"/>
    </row>
    <row r="12" spans="1:16" x14ac:dyDescent="0.25">
      <c r="A12" s="98" t="s">
        <v>127</v>
      </c>
      <c r="B12" s="53"/>
      <c r="C12" s="53"/>
      <c r="D12" s="53"/>
      <c r="E12" s="53"/>
      <c r="F12" s="53"/>
      <c r="G12" s="99">
        <v>1453372.12</v>
      </c>
      <c r="H12" s="53"/>
      <c r="I12" s="99">
        <f>I13</f>
        <v>2201063</v>
      </c>
      <c r="J12" s="53"/>
      <c r="K12" s="99">
        <v>1766834.67</v>
      </c>
      <c r="L12" s="53"/>
      <c r="M12" s="94">
        <v>121.57</v>
      </c>
      <c r="N12" s="53"/>
      <c r="O12" s="94">
        <v>80.290000000000006</v>
      </c>
      <c r="P12" s="53"/>
    </row>
    <row r="13" spans="1:16" x14ac:dyDescent="0.25">
      <c r="A13" s="95" t="s">
        <v>128</v>
      </c>
      <c r="B13" s="53"/>
      <c r="C13" s="53"/>
      <c r="D13" s="53"/>
      <c r="E13" s="53"/>
      <c r="F13" s="53"/>
      <c r="G13" s="96">
        <v>1453372.12</v>
      </c>
      <c r="H13" s="53"/>
      <c r="I13" s="96">
        <v>2201063</v>
      </c>
      <c r="J13" s="53"/>
      <c r="K13" s="96">
        <v>1766834.67</v>
      </c>
      <c r="L13" s="53"/>
      <c r="M13" s="97">
        <v>121.57</v>
      </c>
      <c r="N13" s="53"/>
      <c r="O13" s="97">
        <v>80.290000000000006</v>
      </c>
      <c r="P13" s="53"/>
    </row>
  </sheetData>
  <mergeCells count="38"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7"/>
  <sheetViews>
    <sheetView workbookViewId="0">
      <selection activeCell="U17" sqref="U17:V17"/>
    </sheetView>
  </sheetViews>
  <sheetFormatPr defaultRowHeight="15" x14ac:dyDescent="0.25"/>
  <cols>
    <col min="2" max="2" width="10.7109375" customWidth="1"/>
    <col min="4" max="4" width="10.140625" customWidth="1"/>
  </cols>
  <sheetData>
    <row r="1" spans="1:22" x14ac:dyDescent="0.25">
      <c r="A1" s="53" t="s">
        <v>0</v>
      </c>
      <c r="B1" s="53"/>
      <c r="C1" s="1"/>
      <c r="D1" s="2"/>
    </row>
    <row r="2" spans="1:22" x14ac:dyDescent="0.25">
      <c r="A2" s="53" t="s">
        <v>1</v>
      </c>
      <c r="B2" s="53"/>
      <c r="C2" s="1"/>
      <c r="D2" s="3"/>
    </row>
    <row r="3" spans="1:22" x14ac:dyDescent="0.25">
      <c r="A3" s="53" t="s">
        <v>2</v>
      </c>
      <c r="B3" s="53"/>
    </row>
    <row r="4" spans="1:22" x14ac:dyDescent="0.25">
      <c r="A4" s="53" t="s">
        <v>3</v>
      </c>
      <c r="B4" s="53"/>
    </row>
    <row r="5" spans="1:22" x14ac:dyDescent="0.25">
      <c r="A5" s="53" t="s">
        <v>4</v>
      </c>
      <c r="B5" s="53"/>
    </row>
    <row r="6" spans="1:22" s="8" customFormat="1" ht="18.75" x14ac:dyDescent="0.3">
      <c r="A6" s="100" t="s">
        <v>129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2" x14ac:dyDescent="0.25">
      <c r="A7" s="56" t="s">
        <v>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2" x14ac:dyDescent="0.25">
      <c r="A8" s="56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22" x14ac:dyDescent="0.25">
      <c r="A9" s="102" t="s">
        <v>130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102" t="s">
        <v>121</v>
      </c>
      <c r="N9" s="53"/>
      <c r="O9" s="102" t="s">
        <v>122</v>
      </c>
      <c r="P9" s="53"/>
      <c r="Q9" s="102" t="s">
        <v>123</v>
      </c>
      <c r="R9" s="53"/>
      <c r="S9" s="102" t="s">
        <v>124</v>
      </c>
      <c r="T9" s="53"/>
      <c r="U9" s="102" t="s">
        <v>125</v>
      </c>
      <c r="V9" s="53"/>
    </row>
    <row r="10" spans="1:22" x14ac:dyDescent="0.25">
      <c r="A10" s="103" t="s">
        <v>131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103" t="s">
        <v>14</v>
      </c>
      <c r="N10" s="53"/>
      <c r="O10" s="103" t="s">
        <v>15</v>
      </c>
      <c r="P10" s="53"/>
      <c r="Q10" s="103" t="s">
        <v>16</v>
      </c>
      <c r="R10" s="53"/>
      <c r="S10" s="103" t="s">
        <v>17</v>
      </c>
      <c r="T10" s="53"/>
      <c r="U10" s="103" t="s">
        <v>18</v>
      </c>
      <c r="V10" s="53"/>
    </row>
    <row r="11" spans="1:22" x14ac:dyDescent="0.25">
      <c r="A11" s="104" t="s">
        <v>132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105">
        <f>M13+M17</f>
        <v>88239.46</v>
      </c>
      <c r="N11" s="53"/>
      <c r="O11" s="105">
        <f>O13+O17</f>
        <v>88239.459999999992</v>
      </c>
      <c r="P11" s="53"/>
      <c r="Q11" s="105">
        <f>Q13+Q17</f>
        <v>-32262.690000000002</v>
      </c>
      <c r="R11" s="53"/>
      <c r="S11" s="106">
        <f>Q11/M11*100</f>
        <v>-36.562655755146281</v>
      </c>
      <c r="T11" s="63"/>
      <c r="U11" s="106">
        <f>Q11/O11*100</f>
        <v>-36.562655755146281</v>
      </c>
      <c r="V11" s="63"/>
    </row>
    <row r="12" spans="1:22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</row>
    <row r="13" spans="1:22" x14ac:dyDescent="0.25">
      <c r="A13" s="107" t="s">
        <v>133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108">
        <f>M14</f>
        <v>23381.02</v>
      </c>
      <c r="N13" s="53"/>
      <c r="O13" s="108">
        <f>O14</f>
        <v>-104949</v>
      </c>
      <c r="P13" s="53"/>
      <c r="Q13" s="108">
        <f>Q14</f>
        <v>-114211.88</v>
      </c>
      <c r="R13" s="53"/>
      <c r="S13" s="109">
        <f>Q13/M13*100</f>
        <v>-488.48116976932567</v>
      </c>
      <c r="T13" s="63"/>
      <c r="U13" s="109">
        <f>Q13/O13*100</f>
        <v>108.82607742808412</v>
      </c>
      <c r="V13" s="63"/>
    </row>
    <row r="14" spans="1:22" x14ac:dyDescent="0.25">
      <c r="A14" s="107" t="s">
        <v>134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108">
        <f>M15</f>
        <v>23381.02</v>
      </c>
      <c r="N14" s="53"/>
      <c r="O14" s="108">
        <f>O15</f>
        <v>-104949</v>
      </c>
      <c r="P14" s="53"/>
      <c r="Q14" s="108">
        <f>Q15</f>
        <v>-114211.88</v>
      </c>
      <c r="R14" s="53"/>
      <c r="S14" s="109">
        <f>Q14/M14*100</f>
        <v>-488.48116976932567</v>
      </c>
      <c r="T14" s="63"/>
      <c r="U14" s="109">
        <f>Q14/O14*100</f>
        <v>108.82607742808412</v>
      </c>
      <c r="V14" s="63"/>
    </row>
    <row r="15" spans="1:22" x14ac:dyDescent="0.25">
      <c r="A15" s="53" t="s">
        <v>135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73">
        <f>M16</f>
        <v>23381.02</v>
      </c>
      <c r="N15" s="53"/>
      <c r="O15" s="73">
        <f>O16</f>
        <v>-104949</v>
      </c>
      <c r="P15" s="53"/>
      <c r="Q15" s="73">
        <f>Q16</f>
        <v>-114211.88</v>
      </c>
      <c r="R15" s="53"/>
      <c r="S15" s="110"/>
      <c r="T15" s="63"/>
      <c r="U15" s="74" t="s">
        <v>1</v>
      </c>
      <c r="V15" s="53"/>
    </row>
    <row r="16" spans="1:22" x14ac:dyDescent="0.25">
      <c r="A16" s="53" t="s">
        <v>136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73">
        <v>23381.02</v>
      </c>
      <c r="N16" s="53"/>
      <c r="O16" s="73">
        <v>-104949</v>
      </c>
      <c r="P16" s="53"/>
      <c r="Q16" s="73">
        <v>-114211.88</v>
      </c>
      <c r="R16" s="53"/>
      <c r="S16" s="110"/>
      <c r="T16" s="63"/>
      <c r="U16" s="74" t="s">
        <v>1</v>
      </c>
      <c r="V16" s="53"/>
    </row>
    <row r="17" spans="1:22" x14ac:dyDescent="0.25">
      <c r="A17" s="104" t="s">
        <v>137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105">
        <v>64858.44</v>
      </c>
      <c r="N17" s="53"/>
      <c r="O17" s="105">
        <v>193188.46</v>
      </c>
      <c r="P17" s="53"/>
      <c r="Q17" s="105">
        <v>81949.19</v>
      </c>
      <c r="R17" s="53"/>
      <c r="S17" s="106">
        <f>Q17/M17*100</f>
        <v>126.35084963498969</v>
      </c>
      <c r="T17" s="63"/>
      <c r="U17" s="106">
        <f>Q17/O17*100</f>
        <v>42.419298751074471</v>
      </c>
      <c r="V17" s="63"/>
    </row>
  </sheetData>
  <mergeCells count="62"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9"/>
  <sheetViews>
    <sheetView workbookViewId="0">
      <selection activeCell="M23" sqref="M23:N23"/>
    </sheetView>
  </sheetViews>
  <sheetFormatPr defaultRowHeight="15" x14ac:dyDescent="0.25"/>
  <cols>
    <col min="2" max="2" width="11.140625" customWidth="1"/>
    <col min="4" max="4" width="10.140625" customWidth="1"/>
    <col min="18" max="18" width="10.85546875" bestFit="1" customWidth="1"/>
    <col min="20" max="20" width="10.85546875" bestFit="1" customWidth="1"/>
    <col min="21" max="21" width="9.85546875" bestFit="1" customWidth="1"/>
  </cols>
  <sheetData>
    <row r="1" spans="1:22" x14ac:dyDescent="0.25">
      <c r="A1" s="53" t="s">
        <v>0</v>
      </c>
      <c r="B1" s="53"/>
      <c r="C1" s="1"/>
      <c r="D1" s="2"/>
    </row>
    <row r="2" spans="1:22" x14ac:dyDescent="0.25">
      <c r="A2" s="53" t="s">
        <v>1</v>
      </c>
      <c r="B2" s="53"/>
      <c r="C2" s="1"/>
      <c r="D2" s="3"/>
    </row>
    <row r="3" spans="1:22" x14ac:dyDescent="0.25">
      <c r="A3" s="53" t="s">
        <v>2</v>
      </c>
      <c r="B3" s="53"/>
    </row>
    <row r="4" spans="1:22" x14ac:dyDescent="0.25">
      <c r="A4" s="53" t="s">
        <v>3</v>
      </c>
      <c r="B4" s="53"/>
    </row>
    <row r="5" spans="1:22" x14ac:dyDescent="0.25">
      <c r="A5" s="53" t="s">
        <v>4</v>
      </c>
      <c r="B5" s="53"/>
    </row>
    <row r="6" spans="1:22" s="9" customFormat="1" ht="18.75" x14ac:dyDescent="0.3">
      <c r="A6" s="111" t="s">
        <v>138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</row>
    <row r="7" spans="1:22" x14ac:dyDescent="0.25">
      <c r="A7" s="56" t="s">
        <v>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2" x14ac:dyDescent="0.25">
      <c r="A8" s="56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14" spans="1:22" x14ac:dyDescent="0.25">
      <c r="A14" s="113" t="s">
        <v>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113" t="s">
        <v>8</v>
      </c>
      <c r="N14" s="53"/>
      <c r="O14" s="113" t="s">
        <v>9</v>
      </c>
      <c r="P14" s="53"/>
      <c r="Q14" s="113" t="s">
        <v>10</v>
      </c>
      <c r="R14" s="53"/>
      <c r="S14" s="113" t="s">
        <v>11</v>
      </c>
      <c r="T14" s="53"/>
      <c r="U14" s="113" t="s">
        <v>12</v>
      </c>
      <c r="V14" s="53"/>
    </row>
    <row r="15" spans="1:22" x14ac:dyDescent="0.25">
      <c r="A15" s="113" t="s">
        <v>131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113" t="s">
        <v>14</v>
      </c>
      <c r="N15" s="53"/>
      <c r="O15" s="113" t="s">
        <v>15</v>
      </c>
      <c r="P15" s="53"/>
      <c r="Q15" s="113" t="s">
        <v>16</v>
      </c>
      <c r="R15" s="53"/>
      <c r="S15" s="113" t="s">
        <v>17</v>
      </c>
      <c r="T15" s="53"/>
      <c r="U15" s="113" t="s">
        <v>18</v>
      </c>
      <c r="V15" s="53"/>
    </row>
    <row r="16" spans="1:22" x14ac:dyDescent="0.25">
      <c r="A16" s="114" t="s">
        <v>137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115">
        <v>-13467.09</v>
      </c>
      <c r="N16" s="53"/>
      <c r="O16" s="115">
        <v>0</v>
      </c>
      <c r="P16" s="53"/>
      <c r="Q16" s="115">
        <v>0</v>
      </c>
      <c r="R16" s="53"/>
      <c r="S16" s="116">
        <v>46.71</v>
      </c>
      <c r="T16" s="53"/>
      <c r="U16" s="116">
        <v>-5.97</v>
      </c>
      <c r="V16" s="53"/>
    </row>
    <row r="17" spans="1:22" x14ac:dyDescent="0.25">
      <c r="A17" s="121" t="s">
        <v>139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122" t="s">
        <v>1</v>
      </c>
      <c r="N17" s="53"/>
      <c r="O17" s="122">
        <f>O18</f>
        <v>55</v>
      </c>
      <c r="P17" s="53"/>
      <c r="Q17" s="122">
        <f>Q18</f>
        <v>55</v>
      </c>
      <c r="R17" s="53"/>
      <c r="S17" s="117" t="s">
        <v>1</v>
      </c>
      <c r="T17" s="53"/>
      <c r="U17" s="117" t="s">
        <v>1</v>
      </c>
      <c r="V17" s="53"/>
    </row>
    <row r="18" spans="1:22" x14ac:dyDescent="0.25">
      <c r="A18" s="118" t="s">
        <v>140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119" t="s">
        <v>1</v>
      </c>
      <c r="N18" s="53"/>
      <c r="O18" s="119">
        <v>55</v>
      </c>
      <c r="P18" s="53"/>
      <c r="Q18" s="119">
        <v>55</v>
      </c>
      <c r="R18" s="53"/>
      <c r="S18" s="120" t="s">
        <v>1</v>
      </c>
      <c r="T18" s="53"/>
      <c r="U18" s="120" t="s">
        <v>1</v>
      </c>
      <c r="V18" s="53"/>
    </row>
    <row r="19" spans="1:22" x14ac:dyDescent="0.25">
      <c r="A19" s="121" t="s">
        <v>141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122" t="s">
        <v>1</v>
      </c>
      <c r="N19" s="53"/>
      <c r="O19" s="122">
        <f>O20</f>
        <v>53322.46</v>
      </c>
      <c r="P19" s="53"/>
      <c r="Q19" s="122">
        <f>Q20</f>
        <v>60399.39</v>
      </c>
      <c r="R19" s="53"/>
      <c r="S19" s="117" t="s">
        <v>1</v>
      </c>
      <c r="T19" s="53"/>
      <c r="U19" s="117" t="s">
        <v>1</v>
      </c>
      <c r="V19" s="53"/>
    </row>
    <row r="20" spans="1:22" x14ac:dyDescent="0.25">
      <c r="A20" s="118" t="s">
        <v>142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119" t="s">
        <v>1</v>
      </c>
      <c r="N20" s="53"/>
      <c r="O20" s="119">
        <v>53322.46</v>
      </c>
      <c r="P20" s="53"/>
      <c r="Q20" s="119">
        <v>60399.39</v>
      </c>
      <c r="R20" s="53"/>
      <c r="S20" s="120" t="s">
        <v>1</v>
      </c>
      <c r="T20" s="53"/>
      <c r="U20" s="120" t="s">
        <v>1</v>
      </c>
      <c r="V20" s="53"/>
    </row>
    <row r="21" spans="1:22" x14ac:dyDescent="0.25">
      <c r="A21" s="121" t="s">
        <v>143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122">
        <v>-13467.09</v>
      </c>
      <c r="N21" s="53"/>
      <c r="O21" s="122">
        <f>O22+O23+O24</f>
        <v>16031</v>
      </c>
      <c r="P21" s="53"/>
      <c r="Q21" s="122">
        <f>Q23</f>
        <v>-111548.08</v>
      </c>
      <c r="R21" s="53"/>
      <c r="S21" s="117">
        <v>46.71</v>
      </c>
      <c r="T21" s="53"/>
      <c r="U21" s="117">
        <v>-39.24</v>
      </c>
      <c r="V21" s="53"/>
    </row>
    <row r="22" spans="1:22" x14ac:dyDescent="0.25">
      <c r="A22" s="118" t="s">
        <v>144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119" t="s">
        <v>1</v>
      </c>
      <c r="N22" s="53"/>
      <c r="O22" s="119">
        <v>397</v>
      </c>
      <c r="P22" s="53"/>
      <c r="Q22" s="119">
        <v>621.72</v>
      </c>
      <c r="R22" s="53"/>
      <c r="S22" s="120" t="s">
        <v>1</v>
      </c>
      <c r="T22" s="53"/>
      <c r="U22" s="120" t="s">
        <v>1</v>
      </c>
      <c r="V22" s="53"/>
    </row>
    <row r="23" spans="1:22" x14ac:dyDescent="0.25">
      <c r="A23" s="118" t="s">
        <v>145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119">
        <v>-13467.09</v>
      </c>
      <c r="N23" s="53"/>
      <c r="O23" s="119">
        <v>15606</v>
      </c>
      <c r="P23" s="53"/>
      <c r="Q23" s="119">
        <v>-111548.08</v>
      </c>
      <c r="R23" s="53"/>
      <c r="S23" s="120">
        <v>46.71</v>
      </c>
      <c r="T23" s="53"/>
      <c r="U23" s="120">
        <v>-40.31</v>
      </c>
      <c r="V23" s="53"/>
    </row>
    <row r="24" spans="1:22" x14ac:dyDescent="0.25">
      <c r="A24" s="118" t="s">
        <v>146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119" t="s">
        <v>1</v>
      </c>
      <c r="N24" s="53"/>
      <c r="O24" s="119">
        <v>28</v>
      </c>
      <c r="P24" s="53"/>
      <c r="Q24" s="119">
        <v>28</v>
      </c>
      <c r="R24" s="53"/>
      <c r="S24" s="120" t="s">
        <v>1</v>
      </c>
      <c r="T24" s="53"/>
      <c r="U24" s="120" t="s">
        <v>1</v>
      </c>
      <c r="V24" s="53"/>
    </row>
    <row r="25" spans="1:22" x14ac:dyDescent="0.25">
      <c r="A25" s="121" t="s">
        <v>147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122" t="s">
        <v>1</v>
      </c>
      <c r="N25" s="53"/>
      <c r="O25" s="122">
        <f>O26</f>
        <v>18077</v>
      </c>
      <c r="P25" s="53"/>
      <c r="Q25" s="122">
        <f>Q26</f>
        <v>18077</v>
      </c>
      <c r="R25" s="53"/>
      <c r="S25" s="117" t="s">
        <v>1</v>
      </c>
      <c r="T25" s="53"/>
      <c r="U25" s="117" t="s">
        <v>1</v>
      </c>
      <c r="V25" s="53"/>
    </row>
    <row r="26" spans="1:22" x14ac:dyDescent="0.25">
      <c r="A26" s="118" t="s">
        <v>148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119" t="s">
        <v>1</v>
      </c>
      <c r="N26" s="53"/>
      <c r="O26" s="119">
        <v>18077</v>
      </c>
      <c r="P26" s="53"/>
      <c r="Q26" s="119">
        <v>18077</v>
      </c>
      <c r="R26" s="53"/>
      <c r="S26" s="120" t="s">
        <v>1</v>
      </c>
      <c r="T26" s="53"/>
      <c r="U26" s="120" t="s">
        <v>1</v>
      </c>
      <c r="V26" s="53"/>
    </row>
    <row r="27" spans="1:22" x14ac:dyDescent="0.25">
      <c r="A27" s="121" t="s">
        <v>149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122" t="s">
        <v>1</v>
      </c>
      <c r="N27" s="53"/>
      <c r="O27" s="122">
        <f>O28</f>
        <v>754</v>
      </c>
      <c r="P27" s="53"/>
      <c r="Q27" s="122">
        <f>Q28</f>
        <v>754</v>
      </c>
      <c r="R27" s="53"/>
      <c r="S27" s="117" t="s">
        <v>1</v>
      </c>
      <c r="T27" s="53"/>
      <c r="U27" s="117" t="s">
        <v>1</v>
      </c>
      <c r="V27" s="53"/>
    </row>
    <row r="28" spans="1:22" x14ac:dyDescent="0.25">
      <c r="A28" s="118" t="s">
        <v>150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119" t="s">
        <v>1</v>
      </c>
      <c r="N28" s="53"/>
      <c r="O28" s="119">
        <v>754</v>
      </c>
      <c r="P28" s="53"/>
      <c r="Q28" s="119">
        <v>754</v>
      </c>
      <c r="R28" s="53"/>
      <c r="S28" s="120" t="s">
        <v>1</v>
      </c>
      <c r="T28" s="53"/>
      <c r="U28" s="120" t="s">
        <v>1</v>
      </c>
      <c r="V28" s="53"/>
    </row>
    <row r="36" spans="16:21" x14ac:dyDescent="0.25">
      <c r="R36" s="10"/>
      <c r="U36" s="10"/>
    </row>
    <row r="37" spans="16:21" x14ac:dyDescent="0.25">
      <c r="P37" s="10"/>
    </row>
    <row r="39" spans="16:21" x14ac:dyDescent="0.25">
      <c r="T39" s="10"/>
    </row>
  </sheetData>
  <mergeCells count="98">
    <mergeCell ref="U27:V27"/>
    <mergeCell ref="A28:L28"/>
    <mergeCell ref="M28:N28"/>
    <mergeCell ref="O28:P28"/>
    <mergeCell ref="Q28:R28"/>
    <mergeCell ref="S28:T28"/>
    <mergeCell ref="U28:V28"/>
    <mergeCell ref="A27:L27"/>
    <mergeCell ref="M27:N27"/>
    <mergeCell ref="O27:P27"/>
    <mergeCell ref="Q27:R27"/>
    <mergeCell ref="S27:T27"/>
    <mergeCell ref="U25:V25"/>
    <mergeCell ref="A26:L26"/>
    <mergeCell ref="M26:N26"/>
    <mergeCell ref="O26:P26"/>
    <mergeCell ref="Q26:R26"/>
    <mergeCell ref="S26:T26"/>
    <mergeCell ref="U26:V26"/>
    <mergeCell ref="A25:L25"/>
    <mergeCell ref="M25:N25"/>
    <mergeCell ref="O25:P25"/>
    <mergeCell ref="Q25:R25"/>
    <mergeCell ref="S25:T25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C20A-CC47-48AE-B978-2DE664AC6630}">
  <dimension ref="A1:P319"/>
  <sheetViews>
    <sheetView tabSelected="1" workbookViewId="0">
      <selection activeCell="F14" sqref="F14"/>
    </sheetView>
  </sheetViews>
  <sheetFormatPr defaultRowHeight="15" x14ac:dyDescent="0.25"/>
  <cols>
    <col min="1" max="1" width="25" customWidth="1"/>
    <col min="2" max="2" width="16.42578125" customWidth="1"/>
    <col min="3" max="3" width="44.5703125" customWidth="1"/>
    <col min="4" max="4" width="15.85546875" bestFit="1" customWidth="1"/>
    <col min="5" max="5" width="13.5703125" bestFit="1" customWidth="1"/>
    <col min="6" max="6" width="10.140625" bestFit="1" customWidth="1"/>
    <col min="7" max="7" width="16.85546875" customWidth="1"/>
    <col min="8" max="8" width="11.5703125" customWidth="1"/>
    <col min="9" max="9" width="15.42578125" customWidth="1"/>
    <col min="10" max="10" width="18" customWidth="1"/>
  </cols>
  <sheetData>
    <row r="1" spans="1:16" s="11" customFormat="1" x14ac:dyDescent="0.25">
      <c r="A1" s="124" t="s">
        <v>0</v>
      </c>
      <c r="B1" s="124"/>
    </row>
    <row r="2" spans="1:16" s="11" customFormat="1" x14ac:dyDescent="0.25">
      <c r="A2" s="124" t="s">
        <v>1</v>
      </c>
      <c r="B2" s="124"/>
    </row>
    <row r="3" spans="1:16" s="11" customFormat="1" x14ac:dyDescent="0.25">
      <c r="A3" s="124" t="s">
        <v>2</v>
      </c>
      <c r="B3" s="124"/>
    </row>
    <row r="4" spans="1:16" s="11" customFormat="1" x14ac:dyDescent="0.25">
      <c r="A4" s="124" t="s">
        <v>3</v>
      </c>
      <c r="B4" s="124"/>
    </row>
    <row r="5" spans="1:16" s="11" customFormat="1" x14ac:dyDescent="0.25">
      <c r="A5" s="124" t="s">
        <v>4</v>
      </c>
      <c r="B5" s="124"/>
    </row>
    <row r="6" spans="1:16" s="11" customFormat="1" x14ac:dyDescent="0.25">
      <c r="A6" s="125" t="s">
        <v>151</v>
      </c>
      <c r="B6" s="125"/>
      <c r="C6" s="125"/>
      <c r="D6" s="125"/>
      <c r="E6" s="125"/>
      <c r="F6" s="125"/>
    </row>
    <row r="7" spans="1:16" s="11" customFormat="1" ht="18.75" x14ac:dyDescent="0.3">
      <c r="A7" s="125"/>
      <c r="B7" s="125"/>
      <c r="C7" s="125"/>
      <c r="D7" s="125"/>
      <c r="E7" s="125"/>
      <c r="F7" s="125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s="11" customFormat="1" x14ac:dyDescent="0.25">
      <c r="A8" s="123" t="s">
        <v>6</v>
      </c>
      <c r="B8" s="123"/>
      <c r="C8" s="123"/>
      <c r="D8" s="123"/>
      <c r="E8" s="123"/>
      <c r="F8" s="12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s="11" customFormat="1" x14ac:dyDescent="0.25">
      <c r="A9" s="123"/>
      <c r="B9" s="123"/>
      <c r="C9" s="123"/>
      <c r="D9" s="123"/>
      <c r="E9" s="123"/>
      <c r="F9" s="12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s="11" customFormat="1" x14ac:dyDescent="0.25">
      <c r="A10" s="45" t="s">
        <v>152</v>
      </c>
      <c r="B10" s="46"/>
      <c r="C10" s="46"/>
      <c r="D10" s="46"/>
      <c r="E10" s="46"/>
      <c r="F10" s="46"/>
      <c r="G10" s="12"/>
      <c r="H10" s="12"/>
      <c r="I10" s="12"/>
      <c r="J10" s="12"/>
      <c r="K10" s="12"/>
      <c r="L10" s="12"/>
      <c r="M10" s="12"/>
    </row>
    <row r="11" spans="1:16" s="11" customFormat="1" x14ac:dyDescent="0.25">
      <c r="A11" s="45" t="s">
        <v>153</v>
      </c>
      <c r="B11" s="46"/>
      <c r="C11" s="46" t="s">
        <v>156</v>
      </c>
      <c r="D11" s="46" t="s">
        <v>122</v>
      </c>
      <c r="E11" s="46" t="s">
        <v>123</v>
      </c>
      <c r="F11" s="46" t="s">
        <v>154</v>
      </c>
      <c r="G11" s="12"/>
      <c r="H11" s="12"/>
      <c r="I11" s="12"/>
      <c r="J11" s="12"/>
      <c r="K11" s="12"/>
      <c r="L11" s="12"/>
      <c r="M11" s="12"/>
    </row>
    <row r="12" spans="1:16" s="11" customFormat="1" x14ac:dyDescent="0.25">
      <c r="A12" s="45" t="s">
        <v>155</v>
      </c>
      <c r="B12" s="46"/>
      <c r="C12" s="46"/>
      <c r="D12" s="47">
        <v>1</v>
      </c>
      <c r="E12" s="47">
        <v>2</v>
      </c>
      <c r="F12" s="47">
        <v>3</v>
      </c>
      <c r="G12" s="12"/>
      <c r="H12" s="12"/>
      <c r="I12" s="12"/>
      <c r="J12" s="12"/>
      <c r="K12" s="12"/>
      <c r="L12" s="12"/>
      <c r="M12" s="12"/>
    </row>
    <row r="13" spans="1:16" x14ac:dyDescent="0.25">
      <c r="A13" s="14" t="s">
        <v>1</v>
      </c>
      <c r="B13" s="14" t="s">
        <v>1</v>
      </c>
      <c r="C13" s="15" t="s">
        <v>234</v>
      </c>
      <c r="D13" s="16">
        <v>2201063</v>
      </c>
      <c r="E13" s="16">
        <v>1766834.67</v>
      </c>
      <c r="F13" s="41">
        <f>E13/D13</f>
        <v>0.8027188090481735</v>
      </c>
    </row>
    <row r="14" spans="1:16" x14ac:dyDescent="0.25">
      <c r="A14" s="22" t="s">
        <v>235</v>
      </c>
      <c r="B14" s="22" t="s">
        <v>236</v>
      </c>
      <c r="C14" s="23" t="s">
        <v>237</v>
      </c>
      <c r="D14" s="24">
        <v>2201063</v>
      </c>
      <c r="E14" s="24">
        <v>1766834.67</v>
      </c>
      <c r="F14" s="42">
        <f t="shared" ref="F14:F20" si="0">E14/D14</f>
        <v>0.8027188090481735</v>
      </c>
    </row>
    <row r="15" spans="1:16" x14ac:dyDescent="0.25">
      <c r="A15" s="25" t="s">
        <v>238</v>
      </c>
      <c r="B15" s="25" t="s">
        <v>157</v>
      </c>
      <c r="C15" s="26" t="s">
        <v>239</v>
      </c>
      <c r="D15" s="27">
        <v>1646900</v>
      </c>
      <c r="E15" s="27">
        <v>1377420.89</v>
      </c>
      <c r="F15" s="43">
        <f t="shared" si="0"/>
        <v>0.83637190479081902</v>
      </c>
    </row>
    <row r="16" spans="1:16" x14ac:dyDescent="0.25">
      <c r="A16" s="28" t="s">
        <v>240</v>
      </c>
      <c r="B16" s="28" t="s">
        <v>158</v>
      </c>
      <c r="C16" s="29" t="s">
        <v>241</v>
      </c>
      <c r="D16" s="30">
        <v>21000</v>
      </c>
      <c r="E16" s="30">
        <v>21000</v>
      </c>
      <c r="F16" s="44">
        <f t="shared" si="0"/>
        <v>1</v>
      </c>
    </row>
    <row r="17" spans="1:6" x14ac:dyDescent="0.25">
      <c r="A17" s="17" t="s">
        <v>242</v>
      </c>
      <c r="B17" s="17" t="s">
        <v>243</v>
      </c>
      <c r="C17" s="18" t="s">
        <v>244</v>
      </c>
      <c r="D17" s="19">
        <v>21000</v>
      </c>
      <c r="E17" s="19">
        <v>21000</v>
      </c>
      <c r="F17" s="49">
        <f t="shared" si="0"/>
        <v>1</v>
      </c>
    </row>
    <row r="18" spans="1:6" x14ac:dyDescent="0.25">
      <c r="A18" s="31" t="s">
        <v>245</v>
      </c>
      <c r="B18" s="31" t="s">
        <v>246</v>
      </c>
      <c r="C18" s="32" t="s">
        <v>247</v>
      </c>
      <c r="D18" s="33">
        <v>21000</v>
      </c>
      <c r="E18" s="33">
        <v>21000</v>
      </c>
      <c r="F18" s="50">
        <f t="shared" si="0"/>
        <v>1</v>
      </c>
    </row>
    <row r="19" spans="1:6" x14ac:dyDescent="0.25">
      <c r="A19" s="34" t="s">
        <v>245</v>
      </c>
      <c r="B19" s="34" t="s">
        <v>248</v>
      </c>
      <c r="C19" s="35" t="s">
        <v>249</v>
      </c>
      <c r="D19" s="36">
        <v>21000</v>
      </c>
      <c r="E19" s="36">
        <v>21000</v>
      </c>
      <c r="F19" s="51">
        <f t="shared" si="0"/>
        <v>1</v>
      </c>
    </row>
    <row r="20" spans="1:6" x14ac:dyDescent="0.25">
      <c r="A20" s="37" t="s">
        <v>245</v>
      </c>
      <c r="B20" s="37" t="s">
        <v>250</v>
      </c>
      <c r="C20" s="38" t="s">
        <v>251</v>
      </c>
      <c r="D20" s="39">
        <v>21000</v>
      </c>
      <c r="E20" s="39">
        <v>21000</v>
      </c>
      <c r="F20" s="52">
        <f t="shared" si="0"/>
        <v>1</v>
      </c>
    </row>
    <row r="21" spans="1:6" x14ac:dyDescent="0.25">
      <c r="A21" s="20" t="s">
        <v>252</v>
      </c>
      <c r="B21" s="20" t="s">
        <v>159</v>
      </c>
      <c r="C21" s="21" t="s">
        <v>160</v>
      </c>
      <c r="D21" s="40">
        <v>664</v>
      </c>
      <c r="E21" s="40">
        <v>663.86</v>
      </c>
    </row>
    <row r="22" spans="1:6" x14ac:dyDescent="0.25">
      <c r="A22" s="20" t="s">
        <v>253</v>
      </c>
      <c r="B22" s="20" t="s">
        <v>159</v>
      </c>
      <c r="C22" s="21" t="s">
        <v>160</v>
      </c>
      <c r="D22" s="40">
        <v>266</v>
      </c>
      <c r="E22" s="40">
        <v>163</v>
      </c>
    </row>
    <row r="23" spans="1:6" x14ac:dyDescent="0.25">
      <c r="A23" s="20" t="s">
        <v>254</v>
      </c>
      <c r="B23" s="20" t="s">
        <v>224</v>
      </c>
      <c r="C23" s="21" t="s">
        <v>225</v>
      </c>
      <c r="D23" s="40">
        <v>570</v>
      </c>
      <c r="E23" s="40">
        <v>694.5</v>
      </c>
    </row>
    <row r="24" spans="1:6" x14ac:dyDescent="0.25">
      <c r="A24" s="20" t="s">
        <v>255</v>
      </c>
      <c r="B24" s="20" t="s">
        <v>161</v>
      </c>
      <c r="C24" s="21" t="s">
        <v>162</v>
      </c>
      <c r="D24" s="40">
        <v>504</v>
      </c>
      <c r="E24" s="40">
        <v>504.5</v>
      </c>
    </row>
    <row r="25" spans="1:6" x14ac:dyDescent="0.25">
      <c r="A25" s="20" t="s">
        <v>256</v>
      </c>
      <c r="B25" s="20" t="s">
        <v>161</v>
      </c>
      <c r="C25" s="21" t="s">
        <v>162</v>
      </c>
      <c r="D25" s="40">
        <v>196</v>
      </c>
      <c r="E25" s="40">
        <v>194.5</v>
      </c>
    </row>
    <row r="26" spans="1:6" x14ac:dyDescent="0.25">
      <c r="A26" s="20" t="s">
        <v>257</v>
      </c>
      <c r="B26" s="20" t="s">
        <v>163</v>
      </c>
      <c r="C26" s="21" t="s">
        <v>164</v>
      </c>
      <c r="D26" s="40">
        <v>921</v>
      </c>
      <c r="E26" s="40">
        <v>920.79</v>
      </c>
    </row>
    <row r="27" spans="1:6" x14ac:dyDescent="0.25">
      <c r="A27" s="20" t="s">
        <v>258</v>
      </c>
      <c r="B27" s="20" t="s">
        <v>163</v>
      </c>
      <c r="C27" s="21" t="s">
        <v>164</v>
      </c>
      <c r="D27" s="40">
        <v>309</v>
      </c>
      <c r="E27" s="40">
        <v>0</v>
      </c>
    </row>
    <row r="28" spans="1:6" x14ac:dyDescent="0.25">
      <c r="A28" s="20" t="s">
        <v>259</v>
      </c>
      <c r="B28" s="20" t="s">
        <v>165</v>
      </c>
      <c r="C28" s="21" t="s">
        <v>166</v>
      </c>
      <c r="D28" s="40">
        <v>1579</v>
      </c>
      <c r="E28" s="40">
        <v>1578.78</v>
      </c>
    </row>
    <row r="29" spans="1:6" x14ac:dyDescent="0.25">
      <c r="A29" s="20" t="s">
        <v>260</v>
      </c>
      <c r="B29" s="20" t="s">
        <v>165</v>
      </c>
      <c r="C29" s="21" t="s">
        <v>166</v>
      </c>
      <c r="D29" s="40">
        <v>421</v>
      </c>
      <c r="E29" s="40">
        <v>0</v>
      </c>
    </row>
    <row r="30" spans="1:6" x14ac:dyDescent="0.25">
      <c r="A30" s="20" t="s">
        <v>261</v>
      </c>
      <c r="B30" s="20" t="s">
        <v>167</v>
      </c>
      <c r="C30" s="21" t="s">
        <v>168</v>
      </c>
      <c r="D30" s="40">
        <v>1500</v>
      </c>
      <c r="E30" s="40">
        <v>1512.18</v>
      </c>
    </row>
    <row r="31" spans="1:6" x14ac:dyDescent="0.25">
      <c r="A31" s="20" t="s">
        <v>262</v>
      </c>
      <c r="B31" s="20" t="s">
        <v>167</v>
      </c>
      <c r="C31" s="21" t="s">
        <v>168</v>
      </c>
      <c r="D31" s="40">
        <v>1200</v>
      </c>
      <c r="E31" s="40">
        <v>1577.86</v>
      </c>
    </row>
    <row r="32" spans="1:6" x14ac:dyDescent="0.25">
      <c r="A32" s="20" t="s">
        <v>263</v>
      </c>
      <c r="B32" s="20" t="s">
        <v>169</v>
      </c>
      <c r="C32" s="21" t="s">
        <v>170</v>
      </c>
      <c r="D32" s="40">
        <v>179</v>
      </c>
      <c r="E32" s="40">
        <v>178.76</v>
      </c>
    </row>
    <row r="33" spans="1:5" x14ac:dyDescent="0.25">
      <c r="A33" s="20" t="s">
        <v>264</v>
      </c>
      <c r="B33" s="20" t="s">
        <v>169</v>
      </c>
      <c r="C33" s="21" t="s">
        <v>170</v>
      </c>
      <c r="D33" s="40">
        <v>1</v>
      </c>
      <c r="E33" s="40">
        <v>0</v>
      </c>
    </row>
    <row r="34" spans="1:5" x14ac:dyDescent="0.25">
      <c r="A34" s="20" t="s">
        <v>265</v>
      </c>
      <c r="B34" s="20" t="s">
        <v>171</v>
      </c>
      <c r="C34" s="21" t="s">
        <v>172</v>
      </c>
      <c r="D34" s="40">
        <v>627</v>
      </c>
      <c r="E34" s="40">
        <v>626.88</v>
      </c>
    </row>
    <row r="35" spans="1:5" x14ac:dyDescent="0.25">
      <c r="A35" s="20" t="s">
        <v>266</v>
      </c>
      <c r="B35" s="20" t="s">
        <v>171</v>
      </c>
      <c r="C35" s="21" t="s">
        <v>172</v>
      </c>
      <c r="D35" s="40">
        <v>13</v>
      </c>
      <c r="E35" s="40">
        <v>0</v>
      </c>
    </row>
    <row r="36" spans="1:5" x14ac:dyDescent="0.25">
      <c r="A36" s="20" t="s">
        <v>267</v>
      </c>
      <c r="B36" s="20" t="s">
        <v>173</v>
      </c>
      <c r="C36" s="21" t="s">
        <v>174</v>
      </c>
      <c r="D36" s="40">
        <v>1011</v>
      </c>
      <c r="E36" s="40">
        <v>1010.43</v>
      </c>
    </row>
    <row r="37" spans="1:5" x14ac:dyDescent="0.25">
      <c r="A37" s="20" t="s">
        <v>268</v>
      </c>
      <c r="B37" s="20" t="s">
        <v>173</v>
      </c>
      <c r="C37" s="21" t="s">
        <v>174</v>
      </c>
      <c r="D37" s="40">
        <v>269</v>
      </c>
      <c r="E37" s="40">
        <v>267.82</v>
      </c>
    </row>
    <row r="38" spans="1:5" x14ac:dyDescent="0.25">
      <c r="A38" s="20" t="s">
        <v>269</v>
      </c>
      <c r="B38" s="20" t="s">
        <v>175</v>
      </c>
      <c r="C38" s="21" t="s">
        <v>176</v>
      </c>
      <c r="D38" s="40">
        <v>818</v>
      </c>
      <c r="E38" s="40">
        <v>817.43</v>
      </c>
    </row>
    <row r="39" spans="1:5" x14ac:dyDescent="0.25">
      <c r="A39" s="20" t="s">
        <v>270</v>
      </c>
      <c r="B39" s="20" t="s">
        <v>175</v>
      </c>
      <c r="C39" s="21" t="s">
        <v>176</v>
      </c>
      <c r="D39" s="40">
        <v>32</v>
      </c>
      <c r="E39" s="40">
        <v>0</v>
      </c>
    </row>
    <row r="40" spans="1:5" x14ac:dyDescent="0.25">
      <c r="A40" s="20" t="s">
        <v>271</v>
      </c>
      <c r="B40" s="20" t="s">
        <v>177</v>
      </c>
      <c r="C40" s="21" t="s">
        <v>178</v>
      </c>
      <c r="D40" s="40">
        <v>2553</v>
      </c>
      <c r="E40" s="40">
        <v>2552.94</v>
      </c>
    </row>
    <row r="41" spans="1:5" x14ac:dyDescent="0.25">
      <c r="A41" s="20" t="s">
        <v>272</v>
      </c>
      <c r="B41" s="20" t="s">
        <v>177</v>
      </c>
      <c r="C41" s="21" t="s">
        <v>178</v>
      </c>
      <c r="D41" s="40">
        <v>1017</v>
      </c>
      <c r="E41" s="40">
        <v>1365.38</v>
      </c>
    </row>
    <row r="42" spans="1:5" x14ac:dyDescent="0.25">
      <c r="A42" s="20" t="s">
        <v>273</v>
      </c>
      <c r="B42" s="20" t="s">
        <v>179</v>
      </c>
      <c r="C42" s="21" t="s">
        <v>180</v>
      </c>
      <c r="D42" s="40">
        <v>1258</v>
      </c>
      <c r="E42" s="40">
        <v>1257.5999999999999</v>
      </c>
    </row>
    <row r="43" spans="1:5" x14ac:dyDescent="0.25">
      <c r="A43" s="20" t="s">
        <v>274</v>
      </c>
      <c r="B43" s="20" t="s">
        <v>179</v>
      </c>
      <c r="C43" s="21" t="s">
        <v>180</v>
      </c>
      <c r="D43" s="40">
        <v>442</v>
      </c>
      <c r="E43" s="40">
        <v>563.87</v>
      </c>
    </row>
    <row r="44" spans="1:5" x14ac:dyDescent="0.25">
      <c r="A44" s="20" t="s">
        <v>275</v>
      </c>
      <c r="B44" s="20" t="s">
        <v>181</v>
      </c>
      <c r="C44" s="21" t="s">
        <v>182</v>
      </c>
      <c r="D44" s="40">
        <v>44</v>
      </c>
      <c r="E44" s="40">
        <v>43.8</v>
      </c>
    </row>
    <row r="45" spans="1:5" x14ac:dyDescent="0.25">
      <c r="A45" s="20" t="s">
        <v>276</v>
      </c>
      <c r="B45" s="20" t="s">
        <v>181</v>
      </c>
      <c r="C45" s="21" t="s">
        <v>182</v>
      </c>
      <c r="D45" s="40">
        <v>156</v>
      </c>
      <c r="E45" s="40">
        <v>100.13</v>
      </c>
    </row>
    <row r="46" spans="1:5" x14ac:dyDescent="0.25">
      <c r="A46" s="20" t="s">
        <v>277</v>
      </c>
      <c r="B46" s="20" t="s">
        <v>183</v>
      </c>
      <c r="C46" s="21" t="s">
        <v>184</v>
      </c>
      <c r="D46" s="40">
        <v>3000</v>
      </c>
      <c r="E46" s="40">
        <v>3042.27</v>
      </c>
    </row>
    <row r="47" spans="1:5" x14ac:dyDescent="0.25">
      <c r="A47" s="20" t="s">
        <v>278</v>
      </c>
      <c r="B47" s="20" t="s">
        <v>183</v>
      </c>
      <c r="C47" s="21" t="s">
        <v>184</v>
      </c>
      <c r="D47" s="40">
        <v>600</v>
      </c>
      <c r="E47" s="40">
        <v>560.72</v>
      </c>
    </row>
    <row r="48" spans="1:5" x14ac:dyDescent="0.25">
      <c r="A48" s="20" t="s">
        <v>279</v>
      </c>
      <c r="B48" s="20" t="s">
        <v>185</v>
      </c>
      <c r="C48" s="21" t="s">
        <v>186</v>
      </c>
      <c r="D48" s="40">
        <v>52</v>
      </c>
      <c r="E48" s="40">
        <v>52.5</v>
      </c>
    </row>
    <row r="49" spans="1:6" x14ac:dyDescent="0.25">
      <c r="A49" s="20" t="s">
        <v>280</v>
      </c>
      <c r="B49" s="20" t="s">
        <v>185</v>
      </c>
      <c r="C49" s="21" t="s">
        <v>186</v>
      </c>
      <c r="D49" s="40">
        <v>23</v>
      </c>
      <c r="E49" s="40">
        <v>0</v>
      </c>
    </row>
    <row r="50" spans="1:6" x14ac:dyDescent="0.25">
      <c r="A50" s="20" t="s">
        <v>281</v>
      </c>
      <c r="B50" s="20" t="s">
        <v>187</v>
      </c>
      <c r="C50" s="21" t="s">
        <v>188</v>
      </c>
      <c r="D50" s="40">
        <v>150</v>
      </c>
      <c r="E50" s="40">
        <v>195</v>
      </c>
    </row>
    <row r="51" spans="1:6" x14ac:dyDescent="0.25">
      <c r="A51" s="20" t="s">
        <v>282</v>
      </c>
      <c r="B51" s="20" t="s">
        <v>187</v>
      </c>
      <c r="C51" s="21" t="s">
        <v>188</v>
      </c>
      <c r="D51" s="40">
        <v>40</v>
      </c>
      <c r="E51" s="40">
        <v>0</v>
      </c>
    </row>
    <row r="52" spans="1:6" x14ac:dyDescent="0.25">
      <c r="A52" s="20" t="s">
        <v>283</v>
      </c>
      <c r="B52" s="20" t="s">
        <v>202</v>
      </c>
      <c r="C52" s="21" t="s">
        <v>203</v>
      </c>
      <c r="D52" s="40">
        <v>25</v>
      </c>
      <c r="E52" s="40">
        <v>0</v>
      </c>
    </row>
    <row r="53" spans="1:6" x14ac:dyDescent="0.25">
      <c r="A53" s="20" t="s">
        <v>284</v>
      </c>
      <c r="B53" s="20" t="s">
        <v>189</v>
      </c>
      <c r="C53" s="21" t="s">
        <v>190</v>
      </c>
      <c r="D53" s="40">
        <v>399</v>
      </c>
      <c r="E53" s="40">
        <v>398.5</v>
      </c>
    </row>
    <row r="54" spans="1:6" x14ac:dyDescent="0.25">
      <c r="A54" s="20" t="s">
        <v>285</v>
      </c>
      <c r="B54" s="20" t="s">
        <v>189</v>
      </c>
      <c r="C54" s="21" t="s">
        <v>190</v>
      </c>
      <c r="D54" s="40">
        <v>161</v>
      </c>
      <c r="E54" s="40">
        <v>156</v>
      </c>
    </row>
    <row r="55" spans="1:6" x14ac:dyDescent="0.25">
      <c r="A55" s="28" t="s">
        <v>240</v>
      </c>
      <c r="B55" s="28" t="s">
        <v>191</v>
      </c>
      <c r="C55" s="29" t="s">
        <v>286</v>
      </c>
      <c r="D55" s="30">
        <v>1625900</v>
      </c>
      <c r="E55" s="30">
        <v>1356420.89</v>
      </c>
      <c r="F55" s="44">
        <f>E55/D55</f>
        <v>0.83425849683252351</v>
      </c>
    </row>
    <row r="56" spans="1:6" x14ac:dyDescent="0.25">
      <c r="A56" s="17" t="s">
        <v>242</v>
      </c>
      <c r="B56" s="17" t="s">
        <v>287</v>
      </c>
      <c r="C56" s="18" t="s">
        <v>288</v>
      </c>
      <c r="D56" s="19">
        <v>1625900</v>
      </c>
      <c r="E56" s="19">
        <v>1356420.89</v>
      </c>
      <c r="F56" s="49">
        <f>E56/D56</f>
        <v>0.83425849683252351</v>
      </c>
    </row>
    <row r="57" spans="1:6" x14ac:dyDescent="0.25">
      <c r="A57" s="31" t="s">
        <v>245</v>
      </c>
      <c r="B57" s="31" t="s">
        <v>246</v>
      </c>
      <c r="C57" s="32" t="s">
        <v>247</v>
      </c>
      <c r="D57" s="33">
        <v>1625900</v>
      </c>
      <c r="E57" s="33">
        <v>1356420.89</v>
      </c>
      <c r="F57" s="50">
        <f>E57/D57</f>
        <v>0.83425849683252351</v>
      </c>
    </row>
    <row r="58" spans="1:6" x14ac:dyDescent="0.25">
      <c r="A58" s="34" t="s">
        <v>245</v>
      </c>
      <c r="B58" s="34" t="s">
        <v>248</v>
      </c>
      <c r="C58" s="35" t="s">
        <v>249</v>
      </c>
      <c r="D58" s="36">
        <v>1625900</v>
      </c>
      <c r="E58" s="36">
        <v>1356420.89</v>
      </c>
      <c r="F58" s="51">
        <f>E58/D58</f>
        <v>0.83425849683252351</v>
      </c>
    </row>
    <row r="59" spans="1:6" x14ac:dyDescent="0.25">
      <c r="A59" s="37" t="s">
        <v>245</v>
      </c>
      <c r="B59" s="37" t="s">
        <v>250</v>
      </c>
      <c r="C59" s="38" t="s">
        <v>251</v>
      </c>
      <c r="D59" s="39">
        <v>1625900</v>
      </c>
      <c r="E59" s="39">
        <v>1356420.89</v>
      </c>
      <c r="F59" s="52">
        <f>E59/D59</f>
        <v>0.83425849683252351</v>
      </c>
    </row>
    <row r="60" spans="1:6" x14ac:dyDescent="0.25">
      <c r="A60" s="20" t="s">
        <v>289</v>
      </c>
      <c r="B60" s="20" t="s">
        <v>192</v>
      </c>
      <c r="C60" s="21" t="s">
        <v>193</v>
      </c>
      <c r="D60" s="40">
        <v>757891</v>
      </c>
      <c r="E60" s="40">
        <v>757890.31</v>
      </c>
    </row>
    <row r="61" spans="1:6" x14ac:dyDescent="0.25">
      <c r="A61" s="20" t="s">
        <v>290</v>
      </c>
      <c r="B61" s="20" t="s">
        <v>192</v>
      </c>
      <c r="C61" s="21" t="s">
        <v>193</v>
      </c>
      <c r="D61" s="40">
        <v>559009</v>
      </c>
      <c r="E61" s="40">
        <v>340181.52</v>
      </c>
    </row>
    <row r="62" spans="1:6" x14ac:dyDescent="0.25">
      <c r="A62" s="20" t="s">
        <v>291</v>
      </c>
      <c r="B62" s="20" t="s">
        <v>194</v>
      </c>
      <c r="C62" s="21" t="s">
        <v>195</v>
      </c>
      <c r="D62" s="40">
        <v>4946</v>
      </c>
      <c r="E62" s="40">
        <v>4945.88</v>
      </c>
    </row>
    <row r="63" spans="1:6" x14ac:dyDescent="0.25">
      <c r="A63" s="20" t="s">
        <v>292</v>
      </c>
      <c r="B63" s="20" t="s">
        <v>194</v>
      </c>
      <c r="C63" s="21" t="s">
        <v>195</v>
      </c>
      <c r="D63" s="40">
        <v>13054</v>
      </c>
      <c r="E63" s="40">
        <v>2833.96</v>
      </c>
    </row>
    <row r="64" spans="1:6" x14ac:dyDescent="0.25">
      <c r="A64" s="20" t="s">
        <v>293</v>
      </c>
      <c r="B64" s="20" t="s">
        <v>196</v>
      </c>
      <c r="C64" s="21" t="s">
        <v>197</v>
      </c>
      <c r="D64" s="40">
        <v>19178</v>
      </c>
      <c r="E64" s="40">
        <v>19177.400000000001</v>
      </c>
    </row>
    <row r="65" spans="1:6" x14ac:dyDescent="0.25">
      <c r="A65" s="20" t="s">
        <v>294</v>
      </c>
      <c r="B65" s="20" t="s">
        <v>196</v>
      </c>
      <c r="C65" s="21" t="s">
        <v>197</v>
      </c>
      <c r="D65" s="40">
        <v>30822</v>
      </c>
      <c r="E65" s="40">
        <v>24825.29</v>
      </c>
    </row>
    <row r="66" spans="1:6" x14ac:dyDescent="0.25">
      <c r="A66" s="20" t="s">
        <v>295</v>
      </c>
      <c r="B66" s="20" t="s">
        <v>198</v>
      </c>
      <c r="C66" s="21" t="s">
        <v>199</v>
      </c>
      <c r="D66" s="40">
        <v>125938</v>
      </c>
      <c r="E66" s="40">
        <v>125937.28</v>
      </c>
    </row>
    <row r="67" spans="1:6" x14ac:dyDescent="0.25">
      <c r="A67" s="20" t="s">
        <v>296</v>
      </c>
      <c r="B67" s="20" t="s">
        <v>198</v>
      </c>
      <c r="C67" s="21" t="s">
        <v>199</v>
      </c>
      <c r="D67" s="40">
        <v>84062</v>
      </c>
      <c r="E67" s="40">
        <v>56954.239999999998</v>
      </c>
    </row>
    <row r="68" spans="1:6" x14ac:dyDescent="0.25">
      <c r="A68" s="20" t="s">
        <v>297</v>
      </c>
      <c r="B68" s="20" t="s">
        <v>200</v>
      </c>
      <c r="C68" s="21" t="s">
        <v>201</v>
      </c>
      <c r="D68" s="40">
        <v>11649</v>
      </c>
      <c r="E68" s="40">
        <v>11648.36</v>
      </c>
    </row>
    <row r="69" spans="1:6" x14ac:dyDescent="0.25">
      <c r="A69" s="20" t="s">
        <v>298</v>
      </c>
      <c r="B69" s="20" t="s">
        <v>200</v>
      </c>
      <c r="C69" s="21" t="s">
        <v>201</v>
      </c>
      <c r="D69" s="40">
        <v>12351</v>
      </c>
      <c r="E69" s="40">
        <v>7034.65</v>
      </c>
    </row>
    <row r="70" spans="1:6" x14ac:dyDescent="0.25">
      <c r="A70" s="20" t="s">
        <v>299</v>
      </c>
      <c r="B70" s="20" t="s">
        <v>202</v>
      </c>
      <c r="C70" s="21" t="s">
        <v>203</v>
      </c>
      <c r="D70" s="40">
        <v>3440</v>
      </c>
      <c r="E70" s="40">
        <v>3440</v>
      </c>
    </row>
    <row r="71" spans="1:6" x14ac:dyDescent="0.25">
      <c r="A71" s="20" t="s">
        <v>300</v>
      </c>
      <c r="B71" s="20" t="s">
        <v>202</v>
      </c>
      <c r="C71" s="21" t="s">
        <v>203</v>
      </c>
      <c r="D71" s="40">
        <v>3560</v>
      </c>
      <c r="E71" s="40">
        <v>1552</v>
      </c>
    </row>
    <row r="72" spans="1:6" x14ac:dyDescent="0.25">
      <c r="A72" s="25" t="s">
        <v>238</v>
      </c>
      <c r="B72" s="25" t="s">
        <v>204</v>
      </c>
      <c r="C72" s="26" t="s">
        <v>301</v>
      </c>
      <c r="D72" s="27">
        <v>459433</v>
      </c>
      <c r="E72" s="27">
        <v>328056.95</v>
      </c>
      <c r="F72" s="43">
        <f t="shared" ref="F72:F77" si="1">E72/D72</f>
        <v>0.71404742367222207</v>
      </c>
    </row>
    <row r="73" spans="1:6" x14ac:dyDescent="0.25">
      <c r="A73" s="28" t="s">
        <v>240</v>
      </c>
      <c r="B73" s="28" t="s">
        <v>205</v>
      </c>
      <c r="C73" s="29" t="s">
        <v>302</v>
      </c>
      <c r="D73" s="30">
        <v>169679</v>
      </c>
      <c r="E73" s="30">
        <v>97122.09</v>
      </c>
      <c r="F73" s="44">
        <f t="shared" si="1"/>
        <v>0.57238721350314414</v>
      </c>
    </row>
    <row r="74" spans="1:6" x14ac:dyDescent="0.25">
      <c r="A74" s="17" t="s">
        <v>242</v>
      </c>
      <c r="B74" s="17" t="s">
        <v>303</v>
      </c>
      <c r="C74" s="18" t="s">
        <v>304</v>
      </c>
      <c r="D74" s="19">
        <v>67600</v>
      </c>
      <c r="E74" s="19">
        <v>63146.59</v>
      </c>
      <c r="F74" s="49">
        <f t="shared" si="1"/>
        <v>0.9341211538461538</v>
      </c>
    </row>
    <row r="75" spans="1:6" x14ac:dyDescent="0.25">
      <c r="A75" s="31" t="s">
        <v>245</v>
      </c>
      <c r="B75" s="31" t="s">
        <v>246</v>
      </c>
      <c r="C75" s="32" t="s">
        <v>247</v>
      </c>
      <c r="D75" s="33">
        <v>67600</v>
      </c>
      <c r="E75" s="33">
        <v>63146.59</v>
      </c>
      <c r="F75" s="50">
        <f t="shared" si="1"/>
        <v>0.9341211538461538</v>
      </c>
    </row>
    <row r="76" spans="1:6" x14ac:dyDescent="0.25">
      <c r="A76" s="34" t="s">
        <v>245</v>
      </c>
      <c r="B76" s="34" t="s">
        <v>248</v>
      </c>
      <c r="C76" s="35" t="s">
        <v>249</v>
      </c>
      <c r="D76" s="36">
        <v>67600</v>
      </c>
      <c r="E76" s="36">
        <v>63146.59</v>
      </c>
      <c r="F76" s="51">
        <f t="shared" si="1"/>
        <v>0.9341211538461538</v>
      </c>
    </row>
    <row r="77" spans="1:6" x14ac:dyDescent="0.25">
      <c r="A77" s="37" t="s">
        <v>245</v>
      </c>
      <c r="B77" s="37" t="s">
        <v>250</v>
      </c>
      <c r="C77" s="38" t="s">
        <v>251</v>
      </c>
      <c r="D77" s="39">
        <v>67600</v>
      </c>
      <c r="E77" s="39">
        <v>63146.59</v>
      </c>
      <c r="F77" s="52">
        <f t="shared" si="1"/>
        <v>0.9341211538461538</v>
      </c>
    </row>
    <row r="78" spans="1:6" x14ac:dyDescent="0.25">
      <c r="A78" s="20" t="s">
        <v>305</v>
      </c>
      <c r="B78" s="20" t="s">
        <v>192</v>
      </c>
      <c r="C78" s="21" t="s">
        <v>193</v>
      </c>
      <c r="D78" s="40">
        <v>33297</v>
      </c>
      <c r="E78" s="40">
        <v>33296.58</v>
      </c>
    </row>
    <row r="79" spans="1:6" x14ac:dyDescent="0.25">
      <c r="A79" s="20" t="s">
        <v>306</v>
      </c>
      <c r="B79" s="20" t="s">
        <v>192</v>
      </c>
      <c r="C79" s="21" t="s">
        <v>193</v>
      </c>
      <c r="D79" s="40">
        <v>21703</v>
      </c>
      <c r="E79" s="40">
        <v>18044.330000000002</v>
      </c>
    </row>
    <row r="80" spans="1:6" x14ac:dyDescent="0.25">
      <c r="A80" s="20" t="s">
        <v>307</v>
      </c>
      <c r="B80" s="20" t="s">
        <v>196</v>
      </c>
      <c r="C80" s="21" t="s">
        <v>197</v>
      </c>
      <c r="D80" s="40">
        <v>1400</v>
      </c>
      <c r="E80" s="40">
        <v>1400</v>
      </c>
    </row>
    <row r="81" spans="1:6" x14ac:dyDescent="0.25">
      <c r="A81" s="20" t="s">
        <v>308</v>
      </c>
      <c r="B81" s="20" t="s">
        <v>196</v>
      </c>
      <c r="C81" s="21" t="s">
        <v>197</v>
      </c>
      <c r="D81" s="40">
        <v>1100</v>
      </c>
      <c r="E81" s="40">
        <v>900</v>
      </c>
    </row>
    <row r="82" spans="1:6" x14ac:dyDescent="0.25">
      <c r="A82" s="20" t="s">
        <v>309</v>
      </c>
      <c r="B82" s="20" t="s">
        <v>198</v>
      </c>
      <c r="C82" s="21" t="s">
        <v>199</v>
      </c>
      <c r="D82" s="40">
        <v>5494</v>
      </c>
      <c r="E82" s="40">
        <v>5494</v>
      </c>
    </row>
    <row r="83" spans="1:6" x14ac:dyDescent="0.25">
      <c r="A83" s="20" t="s">
        <v>310</v>
      </c>
      <c r="B83" s="20" t="s">
        <v>198</v>
      </c>
      <c r="C83" s="21" t="s">
        <v>199</v>
      </c>
      <c r="D83" s="40">
        <v>3506</v>
      </c>
      <c r="E83" s="40">
        <v>2977.32</v>
      </c>
    </row>
    <row r="84" spans="1:6" x14ac:dyDescent="0.25">
      <c r="A84" s="20" t="s">
        <v>311</v>
      </c>
      <c r="B84" s="20" t="s">
        <v>200</v>
      </c>
      <c r="C84" s="21" t="s">
        <v>201</v>
      </c>
      <c r="D84" s="40">
        <v>753</v>
      </c>
      <c r="E84" s="40">
        <v>752.76</v>
      </c>
    </row>
    <row r="85" spans="1:6" x14ac:dyDescent="0.25">
      <c r="A85" s="20" t="s">
        <v>312</v>
      </c>
      <c r="B85" s="20" t="s">
        <v>200</v>
      </c>
      <c r="C85" s="21" t="s">
        <v>201</v>
      </c>
      <c r="D85" s="40">
        <v>347</v>
      </c>
      <c r="E85" s="40">
        <v>281.60000000000002</v>
      </c>
    </row>
    <row r="86" spans="1:6" ht="22.5" x14ac:dyDescent="0.25">
      <c r="A86" s="17" t="s">
        <v>242</v>
      </c>
      <c r="B86" s="17" t="s">
        <v>313</v>
      </c>
      <c r="C86" s="18" t="s">
        <v>314</v>
      </c>
      <c r="D86" s="19">
        <v>102079</v>
      </c>
      <c r="E86" s="19">
        <v>33975.5</v>
      </c>
      <c r="F86" s="49">
        <f>E86/D86</f>
        <v>0.33283535301090333</v>
      </c>
    </row>
    <row r="87" spans="1:6" x14ac:dyDescent="0.25">
      <c r="A87" s="31" t="s">
        <v>245</v>
      </c>
      <c r="B87" s="31" t="s">
        <v>246</v>
      </c>
      <c r="C87" s="32" t="s">
        <v>247</v>
      </c>
      <c r="D87" s="33">
        <v>102079</v>
      </c>
      <c r="E87" s="33">
        <v>33975.5</v>
      </c>
      <c r="F87" s="50">
        <f>E87/D87</f>
        <v>0.33283535301090333</v>
      </c>
    </row>
    <row r="88" spans="1:6" x14ac:dyDescent="0.25">
      <c r="A88" s="34" t="s">
        <v>245</v>
      </c>
      <c r="B88" s="34" t="s">
        <v>248</v>
      </c>
      <c r="C88" s="35" t="s">
        <v>249</v>
      </c>
      <c r="D88" s="36">
        <v>102079</v>
      </c>
      <c r="E88" s="36">
        <v>33975.5</v>
      </c>
      <c r="F88" s="51">
        <f>E88/D88</f>
        <v>0.33283535301090333</v>
      </c>
    </row>
    <row r="89" spans="1:6" x14ac:dyDescent="0.25">
      <c r="A89" s="37" t="s">
        <v>245</v>
      </c>
      <c r="B89" s="37" t="s">
        <v>250</v>
      </c>
      <c r="C89" s="38" t="s">
        <v>251</v>
      </c>
      <c r="D89" s="39">
        <v>102079</v>
      </c>
      <c r="E89" s="39">
        <v>33975.5</v>
      </c>
      <c r="F89" s="52">
        <f>E89/D89</f>
        <v>0.33283535301090333</v>
      </c>
    </row>
    <row r="90" spans="1:6" x14ac:dyDescent="0.25">
      <c r="A90" s="20" t="s">
        <v>315</v>
      </c>
      <c r="B90" s="20" t="s">
        <v>192</v>
      </c>
      <c r="C90" s="21" t="s">
        <v>193</v>
      </c>
      <c r="D90" s="40">
        <v>4168</v>
      </c>
      <c r="E90" s="40">
        <v>4167.0200000000004</v>
      </c>
    </row>
    <row r="91" spans="1:6" x14ac:dyDescent="0.25">
      <c r="A91" s="20" t="s">
        <v>316</v>
      </c>
      <c r="B91" s="20" t="s">
        <v>192</v>
      </c>
      <c r="C91" s="21" t="s">
        <v>193</v>
      </c>
      <c r="D91" s="40">
        <v>20832</v>
      </c>
      <c r="E91" s="40">
        <v>0</v>
      </c>
    </row>
    <row r="92" spans="1:6" x14ac:dyDescent="0.25">
      <c r="A92" s="20" t="s">
        <v>317</v>
      </c>
      <c r="B92" s="20" t="s">
        <v>196</v>
      </c>
      <c r="C92" s="21" t="s">
        <v>197</v>
      </c>
      <c r="D92" s="40">
        <v>1000</v>
      </c>
      <c r="E92" s="40">
        <v>0</v>
      </c>
    </row>
    <row r="93" spans="1:6" x14ac:dyDescent="0.25">
      <c r="A93" s="20" t="s">
        <v>318</v>
      </c>
      <c r="B93" s="20" t="s">
        <v>198</v>
      </c>
      <c r="C93" s="21" t="s">
        <v>199</v>
      </c>
      <c r="D93" s="40">
        <v>688</v>
      </c>
      <c r="E93" s="40">
        <v>687.56</v>
      </c>
    </row>
    <row r="94" spans="1:6" x14ac:dyDescent="0.25">
      <c r="A94" s="20" t="s">
        <v>319</v>
      </c>
      <c r="B94" s="20" t="s">
        <v>198</v>
      </c>
      <c r="C94" s="21" t="s">
        <v>199</v>
      </c>
      <c r="D94" s="40">
        <v>5912</v>
      </c>
      <c r="E94" s="40">
        <v>0</v>
      </c>
    </row>
    <row r="95" spans="1:6" x14ac:dyDescent="0.25">
      <c r="A95" s="20" t="s">
        <v>320</v>
      </c>
      <c r="B95" s="20" t="s">
        <v>159</v>
      </c>
      <c r="C95" s="21" t="s">
        <v>160</v>
      </c>
      <c r="D95" s="40">
        <v>1000</v>
      </c>
      <c r="E95" s="40">
        <v>0</v>
      </c>
    </row>
    <row r="96" spans="1:6" x14ac:dyDescent="0.25">
      <c r="A96" s="20" t="s">
        <v>321</v>
      </c>
      <c r="B96" s="20" t="s">
        <v>200</v>
      </c>
      <c r="C96" s="21" t="s">
        <v>201</v>
      </c>
      <c r="D96" s="40">
        <v>17</v>
      </c>
      <c r="E96" s="40">
        <v>16.760000000000002</v>
      </c>
    </row>
    <row r="97" spans="1:6" x14ac:dyDescent="0.25">
      <c r="A97" s="20" t="s">
        <v>322</v>
      </c>
      <c r="B97" s="20" t="s">
        <v>200</v>
      </c>
      <c r="C97" s="21" t="s">
        <v>201</v>
      </c>
      <c r="D97" s="40">
        <v>1833</v>
      </c>
      <c r="E97" s="40">
        <v>0</v>
      </c>
    </row>
    <row r="98" spans="1:6" x14ac:dyDescent="0.25">
      <c r="A98" s="20" t="s">
        <v>323</v>
      </c>
      <c r="B98" s="20" t="s">
        <v>163</v>
      </c>
      <c r="C98" s="21" t="s">
        <v>164</v>
      </c>
      <c r="D98" s="40">
        <v>2986</v>
      </c>
      <c r="E98" s="40">
        <v>2985.71</v>
      </c>
    </row>
    <row r="99" spans="1:6" x14ac:dyDescent="0.25">
      <c r="A99" s="20" t="s">
        <v>324</v>
      </c>
      <c r="B99" s="20" t="s">
        <v>163</v>
      </c>
      <c r="C99" s="21" t="s">
        <v>164</v>
      </c>
      <c r="D99" s="40">
        <v>18943</v>
      </c>
      <c r="E99" s="40">
        <v>6948.47</v>
      </c>
    </row>
    <row r="100" spans="1:6" x14ac:dyDescent="0.25">
      <c r="A100" s="20" t="s">
        <v>325</v>
      </c>
      <c r="B100" s="20" t="s">
        <v>206</v>
      </c>
      <c r="C100" s="21" t="s">
        <v>207</v>
      </c>
      <c r="D100" s="40">
        <v>6604</v>
      </c>
      <c r="E100" s="40">
        <v>6603.42</v>
      </c>
    </row>
    <row r="101" spans="1:6" x14ac:dyDescent="0.25">
      <c r="A101" s="20" t="s">
        <v>326</v>
      </c>
      <c r="B101" s="20" t="s">
        <v>206</v>
      </c>
      <c r="C101" s="21" t="s">
        <v>207</v>
      </c>
      <c r="D101" s="40">
        <v>18396</v>
      </c>
      <c r="E101" s="40">
        <v>5257.14</v>
      </c>
    </row>
    <row r="102" spans="1:6" x14ac:dyDescent="0.25">
      <c r="A102" s="20" t="s">
        <v>327</v>
      </c>
      <c r="B102" s="20" t="s">
        <v>169</v>
      </c>
      <c r="C102" s="21" t="s">
        <v>170</v>
      </c>
      <c r="D102" s="40">
        <v>180</v>
      </c>
      <c r="E102" s="40">
        <v>180</v>
      </c>
    </row>
    <row r="103" spans="1:6" x14ac:dyDescent="0.25">
      <c r="A103" s="20" t="s">
        <v>328</v>
      </c>
      <c r="B103" s="20" t="s">
        <v>169</v>
      </c>
      <c r="C103" s="21" t="s">
        <v>170</v>
      </c>
      <c r="D103" s="40">
        <v>2320</v>
      </c>
      <c r="E103" s="40">
        <v>0</v>
      </c>
    </row>
    <row r="104" spans="1:6" x14ac:dyDescent="0.25">
      <c r="A104" s="20" t="s">
        <v>329</v>
      </c>
      <c r="B104" s="20" t="s">
        <v>173</v>
      </c>
      <c r="C104" s="21" t="s">
        <v>174</v>
      </c>
      <c r="D104" s="40">
        <v>5200</v>
      </c>
      <c r="E104" s="40">
        <v>386.84</v>
      </c>
    </row>
    <row r="105" spans="1:6" x14ac:dyDescent="0.25">
      <c r="A105" s="20" t="s">
        <v>330</v>
      </c>
      <c r="B105" s="20" t="s">
        <v>181</v>
      </c>
      <c r="C105" s="21" t="s">
        <v>182</v>
      </c>
      <c r="D105" s="40">
        <v>4500</v>
      </c>
      <c r="E105" s="40">
        <v>3223.23</v>
      </c>
    </row>
    <row r="106" spans="1:6" x14ac:dyDescent="0.25">
      <c r="A106" s="20" t="s">
        <v>331</v>
      </c>
      <c r="B106" s="20" t="s">
        <v>189</v>
      </c>
      <c r="C106" s="21" t="s">
        <v>190</v>
      </c>
      <c r="D106" s="40">
        <v>1122</v>
      </c>
      <c r="E106" s="40">
        <v>1121.02</v>
      </c>
    </row>
    <row r="107" spans="1:6" x14ac:dyDescent="0.25">
      <c r="A107" s="20" t="s">
        <v>332</v>
      </c>
      <c r="B107" s="20" t="s">
        <v>189</v>
      </c>
      <c r="C107" s="21" t="s">
        <v>190</v>
      </c>
      <c r="D107" s="40">
        <v>5378</v>
      </c>
      <c r="E107" s="40">
        <v>2308.33</v>
      </c>
    </row>
    <row r="108" spans="1:6" x14ac:dyDescent="0.25">
      <c r="A108" s="20" t="s">
        <v>333</v>
      </c>
      <c r="B108" s="20" t="s">
        <v>226</v>
      </c>
      <c r="C108" s="21" t="s">
        <v>227</v>
      </c>
      <c r="D108" s="40">
        <v>1000</v>
      </c>
      <c r="E108" s="40">
        <v>90</v>
      </c>
    </row>
    <row r="109" spans="1:6" x14ac:dyDescent="0.25">
      <c r="A109" s="28" t="s">
        <v>240</v>
      </c>
      <c r="B109" s="28" t="s">
        <v>208</v>
      </c>
      <c r="C109" s="29" t="s">
        <v>334</v>
      </c>
      <c r="D109" s="30">
        <v>1000</v>
      </c>
      <c r="E109" s="30">
        <v>983.84</v>
      </c>
      <c r="F109" s="44">
        <f>E109/D109</f>
        <v>0.98384000000000005</v>
      </c>
    </row>
    <row r="110" spans="1:6" x14ac:dyDescent="0.25">
      <c r="A110" s="17" t="s">
        <v>242</v>
      </c>
      <c r="B110" s="17" t="s">
        <v>303</v>
      </c>
      <c r="C110" s="18" t="s">
        <v>304</v>
      </c>
      <c r="D110" s="19">
        <v>1000</v>
      </c>
      <c r="E110" s="19">
        <v>983.84</v>
      </c>
      <c r="F110" s="49">
        <f>E110/D110</f>
        <v>0.98384000000000005</v>
      </c>
    </row>
    <row r="111" spans="1:6" x14ac:dyDescent="0.25">
      <c r="A111" s="31" t="s">
        <v>245</v>
      </c>
      <c r="B111" s="31" t="s">
        <v>246</v>
      </c>
      <c r="C111" s="32" t="s">
        <v>247</v>
      </c>
      <c r="D111" s="33">
        <v>1000</v>
      </c>
      <c r="E111" s="33">
        <v>983.84</v>
      </c>
      <c r="F111" s="50">
        <f>E111/D111</f>
        <v>0.98384000000000005</v>
      </c>
    </row>
    <row r="112" spans="1:6" x14ac:dyDescent="0.25">
      <c r="A112" s="34" t="s">
        <v>245</v>
      </c>
      <c r="B112" s="34" t="s">
        <v>248</v>
      </c>
      <c r="C112" s="35" t="s">
        <v>249</v>
      </c>
      <c r="D112" s="36">
        <v>1000</v>
      </c>
      <c r="E112" s="36">
        <v>983.84</v>
      </c>
      <c r="F112" s="51">
        <f>E112/D112</f>
        <v>0.98384000000000005</v>
      </c>
    </row>
    <row r="113" spans="1:6" x14ac:dyDescent="0.25">
      <c r="A113" s="37" t="s">
        <v>245</v>
      </c>
      <c r="B113" s="37" t="s">
        <v>250</v>
      </c>
      <c r="C113" s="38" t="s">
        <v>251</v>
      </c>
      <c r="D113" s="39">
        <v>1000</v>
      </c>
      <c r="E113" s="39">
        <v>983.84</v>
      </c>
      <c r="F113" s="52">
        <f>E113/D113</f>
        <v>0.98384000000000005</v>
      </c>
    </row>
    <row r="114" spans="1:6" x14ac:dyDescent="0.25">
      <c r="A114" s="20" t="s">
        <v>335</v>
      </c>
      <c r="B114" s="20" t="s">
        <v>159</v>
      </c>
      <c r="C114" s="21" t="s">
        <v>160</v>
      </c>
      <c r="D114" s="40">
        <v>50</v>
      </c>
      <c r="E114" s="40">
        <v>0</v>
      </c>
    </row>
    <row r="115" spans="1:6" x14ac:dyDescent="0.25">
      <c r="A115" s="20" t="s">
        <v>336</v>
      </c>
      <c r="B115" s="20" t="s">
        <v>224</v>
      </c>
      <c r="C115" s="21" t="s">
        <v>225</v>
      </c>
      <c r="D115" s="40">
        <v>50</v>
      </c>
      <c r="E115" s="40">
        <v>0</v>
      </c>
    </row>
    <row r="116" spans="1:6" x14ac:dyDescent="0.25">
      <c r="A116" s="20" t="s">
        <v>337</v>
      </c>
      <c r="B116" s="20" t="s">
        <v>163</v>
      </c>
      <c r="C116" s="21" t="s">
        <v>164</v>
      </c>
      <c r="D116" s="40">
        <v>245</v>
      </c>
      <c r="E116" s="40">
        <v>245</v>
      </c>
    </row>
    <row r="117" spans="1:6" x14ac:dyDescent="0.25">
      <c r="A117" s="20" t="s">
        <v>338</v>
      </c>
      <c r="B117" s="20" t="s">
        <v>163</v>
      </c>
      <c r="C117" s="21" t="s">
        <v>164</v>
      </c>
      <c r="D117" s="40">
        <v>55</v>
      </c>
      <c r="E117" s="40">
        <v>0</v>
      </c>
    </row>
    <row r="118" spans="1:6" x14ac:dyDescent="0.25">
      <c r="A118" s="20" t="s">
        <v>339</v>
      </c>
      <c r="B118" s="20" t="s">
        <v>206</v>
      </c>
      <c r="C118" s="21" t="s">
        <v>207</v>
      </c>
      <c r="D118" s="40">
        <v>40</v>
      </c>
      <c r="E118" s="40">
        <v>39.25</v>
      </c>
    </row>
    <row r="119" spans="1:6" x14ac:dyDescent="0.25">
      <c r="A119" s="20" t="s">
        <v>340</v>
      </c>
      <c r="B119" s="20" t="s">
        <v>206</v>
      </c>
      <c r="C119" s="21" t="s">
        <v>207</v>
      </c>
      <c r="D119" s="40">
        <v>210</v>
      </c>
      <c r="E119" s="40">
        <v>255.71</v>
      </c>
    </row>
    <row r="120" spans="1:6" x14ac:dyDescent="0.25">
      <c r="A120" s="20" t="s">
        <v>341</v>
      </c>
      <c r="B120" s="20" t="s">
        <v>169</v>
      </c>
      <c r="C120" s="21" t="s">
        <v>170</v>
      </c>
      <c r="D120" s="40">
        <v>50</v>
      </c>
      <c r="E120" s="40">
        <v>0</v>
      </c>
    </row>
    <row r="121" spans="1:6" x14ac:dyDescent="0.25">
      <c r="A121" s="20" t="s">
        <v>342</v>
      </c>
      <c r="B121" s="20" t="s">
        <v>173</v>
      </c>
      <c r="C121" s="21" t="s">
        <v>174</v>
      </c>
      <c r="D121" s="40">
        <v>100</v>
      </c>
      <c r="E121" s="40">
        <v>0</v>
      </c>
    </row>
    <row r="122" spans="1:6" x14ac:dyDescent="0.25">
      <c r="A122" s="20" t="s">
        <v>343</v>
      </c>
      <c r="B122" s="20" t="s">
        <v>185</v>
      </c>
      <c r="C122" s="21" t="s">
        <v>186</v>
      </c>
      <c r="D122" s="40">
        <v>138</v>
      </c>
      <c r="E122" s="40">
        <v>137.06</v>
      </c>
    </row>
    <row r="123" spans="1:6" x14ac:dyDescent="0.25">
      <c r="A123" s="20" t="s">
        <v>344</v>
      </c>
      <c r="B123" s="20" t="s">
        <v>185</v>
      </c>
      <c r="C123" s="21" t="s">
        <v>186</v>
      </c>
      <c r="D123" s="40">
        <v>12</v>
      </c>
      <c r="E123" s="40">
        <v>158.07</v>
      </c>
    </row>
    <row r="124" spans="1:6" x14ac:dyDescent="0.25">
      <c r="A124" s="20" t="s">
        <v>345</v>
      </c>
      <c r="B124" s="20" t="s">
        <v>228</v>
      </c>
      <c r="C124" s="21" t="s">
        <v>229</v>
      </c>
      <c r="D124" s="40">
        <v>50</v>
      </c>
      <c r="E124" s="40">
        <v>148.75</v>
      </c>
    </row>
    <row r="125" spans="1:6" x14ac:dyDescent="0.25">
      <c r="A125" s="28" t="s">
        <v>240</v>
      </c>
      <c r="B125" s="28" t="s">
        <v>209</v>
      </c>
      <c r="C125" s="29" t="s">
        <v>346</v>
      </c>
      <c r="D125" s="30">
        <v>6100</v>
      </c>
      <c r="E125" s="30">
        <v>4003.19</v>
      </c>
      <c r="F125" s="44">
        <f>E125/D125</f>
        <v>0.65626065573770498</v>
      </c>
    </row>
    <row r="126" spans="1:6" x14ac:dyDescent="0.25">
      <c r="A126" s="17" t="s">
        <v>242</v>
      </c>
      <c r="B126" s="17" t="s">
        <v>303</v>
      </c>
      <c r="C126" s="18" t="s">
        <v>304</v>
      </c>
      <c r="D126" s="19">
        <v>5350</v>
      </c>
      <c r="E126" s="19">
        <v>3433.19</v>
      </c>
      <c r="F126" s="49">
        <f>E126/D126</f>
        <v>0.64171775700934586</v>
      </c>
    </row>
    <row r="127" spans="1:6" x14ac:dyDescent="0.25">
      <c r="A127" s="31" t="s">
        <v>245</v>
      </c>
      <c r="B127" s="31" t="s">
        <v>246</v>
      </c>
      <c r="C127" s="32" t="s">
        <v>247</v>
      </c>
      <c r="D127" s="33">
        <v>5350</v>
      </c>
      <c r="E127" s="33">
        <v>3433.19</v>
      </c>
      <c r="F127" s="50">
        <f>E127/D127</f>
        <v>0.64171775700934586</v>
      </c>
    </row>
    <row r="128" spans="1:6" x14ac:dyDescent="0.25">
      <c r="A128" s="34" t="s">
        <v>245</v>
      </c>
      <c r="B128" s="34" t="s">
        <v>248</v>
      </c>
      <c r="C128" s="35" t="s">
        <v>249</v>
      </c>
      <c r="D128" s="36">
        <v>5350</v>
      </c>
      <c r="E128" s="36">
        <v>3433.19</v>
      </c>
      <c r="F128" s="51">
        <f>E128/D128</f>
        <v>0.64171775700934586</v>
      </c>
    </row>
    <row r="129" spans="1:6" x14ac:dyDescent="0.25">
      <c r="A129" s="37" t="s">
        <v>245</v>
      </c>
      <c r="B129" s="37" t="s">
        <v>250</v>
      </c>
      <c r="C129" s="38" t="s">
        <v>251</v>
      </c>
      <c r="D129" s="39">
        <v>5350</v>
      </c>
      <c r="E129" s="39">
        <v>3433.19</v>
      </c>
      <c r="F129" s="52">
        <f>E129/D129</f>
        <v>0.64171775700934586</v>
      </c>
    </row>
    <row r="130" spans="1:6" x14ac:dyDescent="0.25">
      <c r="A130" s="20" t="s">
        <v>347</v>
      </c>
      <c r="B130" s="20" t="s">
        <v>159</v>
      </c>
      <c r="C130" s="21" t="s">
        <v>160</v>
      </c>
      <c r="D130" s="40">
        <v>1920</v>
      </c>
      <c r="E130" s="40">
        <v>1920</v>
      </c>
    </row>
    <row r="131" spans="1:6" x14ac:dyDescent="0.25">
      <c r="A131" s="20" t="s">
        <v>348</v>
      </c>
      <c r="B131" s="20" t="s">
        <v>159</v>
      </c>
      <c r="C131" s="21" t="s">
        <v>160</v>
      </c>
      <c r="D131" s="40">
        <v>1080</v>
      </c>
      <c r="E131" s="40">
        <v>807</v>
      </c>
    </row>
    <row r="132" spans="1:6" x14ac:dyDescent="0.25">
      <c r="A132" s="20" t="s">
        <v>349</v>
      </c>
      <c r="B132" s="20" t="s">
        <v>163</v>
      </c>
      <c r="C132" s="21" t="s">
        <v>164</v>
      </c>
      <c r="D132" s="40">
        <v>300</v>
      </c>
      <c r="E132" s="40">
        <v>0</v>
      </c>
    </row>
    <row r="133" spans="1:6" x14ac:dyDescent="0.25">
      <c r="A133" s="20" t="s">
        <v>350</v>
      </c>
      <c r="B133" s="20" t="s">
        <v>206</v>
      </c>
      <c r="C133" s="21" t="s">
        <v>207</v>
      </c>
      <c r="D133" s="40">
        <v>200</v>
      </c>
      <c r="E133" s="40">
        <v>0</v>
      </c>
    </row>
    <row r="134" spans="1:6" x14ac:dyDescent="0.25">
      <c r="A134" s="20" t="s">
        <v>351</v>
      </c>
      <c r="B134" s="20" t="s">
        <v>173</v>
      </c>
      <c r="C134" s="21" t="s">
        <v>174</v>
      </c>
      <c r="D134" s="40">
        <v>293</v>
      </c>
      <c r="E134" s="40">
        <v>292.98</v>
      </c>
    </row>
    <row r="135" spans="1:6" x14ac:dyDescent="0.25">
      <c r="A135" s="20" t="s">
        <v>352</v>
      </c>
      <c r="B135" s="20" t="s">
        <v>173</v>
      </c>
      <c r="C135" s="21" t="s">
        <v>174</v>
      </c>
      <c r="D135" s="40">
        <v>707</v>
      </c>
      <c r="E135" s="40">
        <v>212.11</v>
      </c>
    </row>
    <row r="136" spans="1:6" x14ac:dyDescent="0.25">
      <c r="A136" s="20" t="s">
        <v>353</v>
      </c>
      <c r="B136" s="20" t="s">
        <v>189</v>
      </c>
      <c r="C136" s="21" t="s">
        <v>190</v>
      </c>
      <c r="D136" s="40">
        <v>100</v>
      </c>
      <c r="E136" s="40">
        <v>149.52000000000001</v>
      </c>
    </row>
    <row r="137" spans="1:6" x14ac:dyDescent="0.25">
      <c r="A137" s="20" t="s">
        <v>354</v>
      </c>
      <c r="B137" s="20" t="s">
        <v>215</v>
      </c>
      <c r="C137" s="21" t="s">
        <v>216</v>
      </c>
      <c r="D137" s="40">
        <v>750</v>
      </c>
      <c r="E137" s="40">
        <v>51.58</v>
      </c>
    </row>
    <row r="138" spans="1:6" ht="22.5" x14ac:dyDescent="0.25">
      <c r="A138" s="17" t="s">
        <v>242</v>
      </c>
      <c r="B138" s="17" t="s">
        <v>355</v>
      </c>
      <c r="C138" s="18" t="s">
        <v>356</v>
      </c>
      <c r="D138" s="19">
        <v>750</v>
      </c>
      <c r="E138" s="19">
        <v>570</v>
      </c>
      <c r="F138" s="49">
        <f>E138/D138</f>
        <v>0.76</v>
      </c>
    </row>
    <row r="139" spans="1:6" x14ac:dyDescent="0.25">
      <c r="A139" s="31" t="s">
        <v>245</v>
      </c>
      <c r="B139" s="31" t="s">
        <v>246</v>
      </c>
      <c r="C139" s="32" t="s">
        <v>247</v>
      </c>
      <c r="D139" s="33">
        <v>750</v>
      </c>
      <c r="E139" s="33">
        <v>570</v>
      </c>
      <c r="F139" s="50">
        <f>E139/D139</f>
        <v>0.76</v>
      </c>
    </row>
    <row r="140" spans="1:6" x14ac:dyDescent="0.25">
      <c r="A140" s="34" t="s">
        <v>245</v>
      </c>
      <c r="B140" s="34" t="s">
        <v>248</v>
      </c>
      <c r="C140" s="35" t="s">
        <v>249</v>
      </c>
      <c r="D140" s="36">
        <v>750</v>
      </c>
      <c r="E140" s="36">
        <v>570</v>
      </c>
      <c r="F140" s="51">
        <f>E140/D140</f>
        <v>0.76</v>
      </c>
    </row>
    <row r="141" spans="1:6" x14ac:dyDescent="0.25">
      <c r="A141" s="37" t="s">
        <v>245</v>
      </c>
      <c r="B141" s="37" t="s">
        <v>250</v>
      </c>
      <c r="C141" s="38" t="s">
        <v>251</v>
      </c>
      <c r="D141" s="39">
        <v>750</v>
      </c>
      <c r="E141" s="39">
        <v>570</v>
      </c>
      <c r="F141" s="52">
        <f>E141/D141</f>
        <v>0.76</v>
      </c>
    </row>
    <row r="142" spans="1:6" x14ac:dyDescent="0.25">
      <c r="A142" s="20" t="s">
        <v>357</v>
      </c>
      <c r="B142" s="20" t="s">
        <v>159</v>
      </c>
      <c r="C142" s="21" t="s">
        <v>160</v>
      </c>
      <c r="D142" s="40">
        <v>210</v>
      </c>
      <c r="E142" s="40">
        <v>210</v>
      </c>
    </row>
    <row r="143" spans="1:6" x14ac:dyDescent="0.25">
      <c r="A143" s="20" t="s">
        <v>358</v>
      </c>
      <c r="B143" s="20" t="s">
        <v>159</v>
      </c>
      <c r="C143" s="21" t="s">
        <v>160</v>
      </c>
      <c r="D143" s="40">
        <v>420</v>
      </c>
      <c r="E143" s="40">
        <v>360</v>
      </c>
    </row>
    <row r="144" spans="1:6" x14ac:dyDescent="0.25">
      <c r="A144" s="20" t="s">
        <v>359</v>
      </c>
      <c r="B144" s="20" t="s">
        <v>163</v>
      </c>
      <c r="C144" s="21" t="s">
        <v>164</v>
      </c>
      <c r="D144" s="40">
        <v>30</v>
      </c>
      <c r="E144" s="40">
        <v>0</v>
      </c>
    </row>
    <row r="145" spans="1:6" x14ac:dyDescent="0.25">
      <c r="A145" s="20" t="s">
        <v>360</v>
      </c>
      <c r="B145" s="20" t="s">
        <v>206</v>
      </c>
      <c r="C145" s="21" t="s">
        <v>207</v>
      </c>
      <c r="D145" s="40">
        <v>30</v>
      </c>
      <c r="E145" s="40">
        <v>0</v>
      </c>
    </row>
    <row r="146" spans="1:6" x14ac:dyDescent="0.25">
      <c r="A146" s="20" t="s">
        <v>361</v>
      </c>
      <c r="B146" s="20" t="s">
        <v>169</v>
      </c>
      <c r="C146" s="21" t="s">
        <v>170</v>
      </c>
      <c r="D146" s="40">
        <v>30</v>
      </c>
      <c r="E146" s="40">
        <v>0</v>
      </c>
    </row>
    <row r="147" spans="1:6" x14ac:dyDescent="0.25">
      <c r="A147" s="20" t="s">
        <v>362</v>
      </c>
      <c r="B147" s="20" t="s">
        <v>211</v>
      </c>
      <c r="C147" s="21" t="s">
        <v>212</v>
      </c>
      <c r="D147" s="40">
        <v>30</v>
      </c>
      <c r="E147" s="40">
        <v>0</v>
      </c>
    </row>
    <row r="148" spans="1:6" x14ac:dyDescent="0.25">
      <c r="A148" s="28" t="s">
        <v>240</v>
      </c>
      <c r="B148" s="28" t="s">
        <v>210</v>
      </c>
      <c r="C148" s="29" t="s">
        <v>363</v>
      </c>
      <c r="D148" s="30">
        <v>58336</v>
      </c>
      <c r="E148" s="30">
        <v>34194</v>
      </c>
      <c r="F148" s="44">
        <f>E148/D148</f>
        <v>0.58615606143719146</v>
      </c>
    </row>
    <row r="149" spans="1:6" x14ac:dyDescent="0.25">
      <c r="A149" s="17" t="s">
        <v>242</v>
      </c>
      <c r="B149" s="17" t="s">
        <v>303</v>
      </c>
      <c r="C149" s="18" t="s">
        <v>304</v>
      </c>
      <c r="D149" s="19">
        <v>15400</v>
      </c>
      <c r="E149" s="19">
        <v>13788.61</v>
      </c>
      <c r="F149" s="49">
        <f>E149/D149</f>
        <v>0.89536428571428572</v>
      </c>
    </row>
    <row r="150" spans="1:6" x14ac:dyDescent="0.25">
      <c r="A150" s="31" t="s">
        <v>245</v>
      </c>
      <c r="B150" s="31" t="s">
        <v>246</v>
      </c>
      <c r="C150" s="32" t="s">
        <v>247</v>
      </c>
      <c r="D150" s="33">
        <v>15400</v>
      </c>
      <c r="E150" s="33">
        <v>13788.61</v>
      </c>
      <c r="F150" s="50">
        <f>E150/D150</f>
        <v>0.89536428571428572</v>
      </c>
    </row>
    <row r="151" spans="1:6" x14ac:dyDescent="0.25">
      <c r="A151" s="34" t="s">
        <v>245</v>
      </c>
      <c r="B151" s="34" t="s">
        <v>248</v>
      </c>
      <c r="C151" s="35" t="s">
        <v>249</v>
      </c>
      <c r="D151" s="36">
        <v>15400</v>
      </c>
      <c r="E151" s="36">
        <v>13788.61</v>
      </c>
      <c r="F151" s="51">
        <f>E151/D151</f>
        <v>0.89536428571428572</v>
      </c>
    </row>
    <row r="152" spans="1:6" x14ac:dyDescent="0.25">
      <c r="A152" s="37" t="s">
        <v>245</v>
      </c>
      <c r="B152" s="37" t="s">
        <v>250</v>
      </c>
      <c r="C152" s="38" t="s">
        <v>251</v>
      </c>
      <c r="D152" s="39">
        <v>15400</v>
      </c>
      <c r="E152" s="39">
        <v>13788.61</v>
      </c>
      <c r="F152" s="52">
        <f>E152/D152</f>
        <v>0.89536428571428572</v>
      </c>
    </row>
    <row r="153" spans="1:6" x14ac:dyDescent="0.25">
      <c r="A153" s="20" t="s">
        <v>364</v>
      </c>
      <c r="B153" s="20" t="s">
        <v>165</v>
      </c>
      <c r="C153" s="21" t="s">
        <v>166</v>
      </c>
      <c r="D153" s="40">
        <v>5300</v>
      </c>
      <c r="E153" s="40">
        <v>5291.61</v>
      </c>
    </row>
    <row r="154" spans="1:6" x14ac:dyDescent="0.25">
      <c r="A154" s="20" t="s">
        <v>365</v>
      </c>
      <c r="B154" s="20" t="s">
        <v>165</v>
      </c>
      <c r="C154" s="21" t="s">
        <v>166</v>
      </c>
      <c r="D154" s="40">
        <v>500</v>
      </c>
      <c r="E154" s="40">
        <v>450.21</v>
      </c>
    </row>
    <row r="155" spans="1:6" x14ac:dyDescent="0.25">
      <c r="A155" s="20" t="s">
        <v>366</v>
      </c>
      <c r="B155" s="20" t="s">
        <v>175</v>
      </c>
      <c r="C155" s="21" t="s">
        <v>176</v>
      </c>
      <c r="D155" s="40">
        <v>1100</v>
      </c>
      <c r="E155" s="40">
        <v>1099.3699999999999</v>
      </c>
    </row>
    <row r="156" spans="1:6" x14ac:dyDescent="0.25">
      <c r="A156" s="20" t="s">
        <v>367</v>
      </c>
      <c r="B156" s="20" t="s">
        <v>177</v>
      </c>
      <c r="C156" s="21" t="s">
        <v>178</v>
      </c>
      <c r="D156" s="40">
        <v>700</v>
      </c>
      <c r="E156" s="40">
        <v>1253.71</v>
      </c>
    </row>
    <row r="157" spans="1:6" x14ac:dyDescent="0.25">
      <c r="A157" s="20" t="s">
        <v>368</v>
      </c>
      <c r="B157" s="20" t="s">
        <v>179</v>
      </c>
      <c r="C157" s="21" t="s">
        <v>180</v>
      </c>
      <c r="D157" s="40">
        <v>503</v>
      </c>
      <c r="E157" s="40">
        <v>502.65</v>
      </c>
    </row>
    <row r="158" spans="1:6" x14ac:dyDescent="0.25">
      <c r="A158" s="20" t="s">
        <v>369</v>
      </c>
      <c r="B158" s="20" t="s">
        <v>179</v>
      </c>
      <c r="C158" s="21" t="s">
        <v>180</v>
      </c>
      <c r="D158" s="40">
        <v>897</v>
      </c>
      <c r="E158" s="40">
        <v>1089.54</v>
      </c>
    </row>
    <row r="159" spans="1:6" x14ac:dyDescent="0.25">
      <c r="A159" s="20" t="s">
        <v>370</v>
      </c>
      <c r="B159" s="20" t="s">
        <v>211</v>
      </c>
      <c r="C159" s="21" t="s">
        <v>212</v>
      </c>
      <c r="D159" s="40">
        <v>551</v>
      </c>
      <c r="E159" s="40">
        <v>550.32000000000005</v>
      </c>
    </row>
    <row r="160" spans="1:6" x14ac:dyDescent="0.25">
      <c r="A160" s="20" t="s">
        <v>371</v>
      </c>
      <c r="B160" s="20" t="s">
        <v>211</v>
      </c>
      <c r="C160" s="21" t="s">
        <v>212</v>
      </c>
      <c r="D160" s="40">
        <v>1449</v>
      </c>
      <c r="E160" s="40">
        <v>100</v>
      </c>
    </row>
    <row r="161" spans="1:6" x14ac:dyDescent="0.25">
      <c r="A161" s="20" t="s">
        <v>372</v>
      </c>
      <c r="B161" s="20" t="s">
        <v>183</v>
      </c>
      <c r="C161" s="21" t="s">
        <v>184</v>
      </c>
      <c r="D161" s="40">
        <v>1200</v>
      </c>
      <c r="E161" s="40">
        <v>1153.53</v>
      </c>
    </row>
    <row r="162" spans="1:6" x14ac:dyDescent="0.25">
      <c r="A162" s="20" t="s">
        <v>373</v>
      </c>
      <c r="B162" s="20" t="s">
        <v>213</v>
      </c>
      <c r="C162" s="21" t="s">
        <v>214</v>
      </c>
      <c r="D162" s="40">
        <v>1357</v>
      </c>
      <c r="E162" s="40">
        <v>1356.57</v>
      </c>
    </row>
    <row r="163" spans="1:6" x14ac:dyDescent="0.25">
      <c r="A163" s="20" t="s">
        <v>374</v>
      </c>
      <c r="B163" s="20" t="s">
        <v>213</v>
      </c>
      <c r="C163" s="21" t="s">
        <v>214</v>
      </c>
      <c r="D163" s="40">
        <v>843</v>
      </c>
      <c r="E163" s="40">
        <v>390.8</v>
      </c>
    </row>
    <row r="164" spans="1:6" x14ac:dyDescent="0.25">
      <c r="A164" s="20" t="s">
        <v>375</v>
      </c>
      <c r="B164" s="20" t="s">
        <v>217</v>
      </c>
      <c r="C164" s="21" t="s">
        <v>218</v>
      </c>
      <c r="D164" s="40">
        <v>100</v>
      </c>
      <c r="E164" s="40">
        <v>0</v>
      </c>
    </row>
    <row r="165" spans="1:6" x14ac:dyDescent="0.25">
      <c r="A165" s="20" t="s">
        <v>376</v>
      </c>
      <c r="B165" s="20" t="s">
        <v>228</v>
      </c>
      <c r="C165" s="21" t="s">
        <v>229</v>
      </c>
      <c r="D165" s="40">
        <v>500</v>
      </c>
      <c r="E165" s="40">
        <v>450</v>
      </c>
    </row>
    <row r="166" spans="1:6" x14ac:dyDescent="0.25">
      <c r="A166" s="20" t="s">
        <v>377</v>
      </c>
      <c r="B166" s="20" t="s">
        <v>215</v>
      </c>
      <c r="C166" s="21" t="s">
        <v>216</v>
      </c>
      <c r="D166" s="40">
        <v>83</v>
      </c>
      <c r="E166" s="40">
        <v>82.75</v>
      </c>
    </row>
    <row r="167" spans="1:6" x14ac:dyDescent="0.25">
      <c r="A167" s="20" t="s">
        <v>378</v>
      </c>
      <c r="B167" s="20" t="s">
        <v>215</v>
      </c>
      <c r="C167" s="21" t="s">
        <v>216</v>
      </c>
      <c r="D167" s="40">
        <v>317</v>
      </c>
      <c r="E167" s="40">
        <v>17.55</v>
      </c>
    </row>
    <row r="168" spans="1:6" x14ac:dyDescent="0.25">
      <c r="A168" s="17" t="s">
        <v>242</v>
      </c>
      <c r="B168" s="17" t="s">
        <v>379</v>
      </c>
      <c r="C168" s="18" t="s">
        <v>380</v>
      </c>
      <c r="D168" s="19">
        <v>205</v>
      </c>
      <c r="E168" s="19">
        <v>27.8</v>
      </c>
      <c r="F168" s="49">
        <f>E168/D168</f>
        <v>0.13560975609756099</v>
      </c>
    </row>
    <row r="169" spans="1:6" x14ac:dyDescent="0.25">
      <c r="A169" s="31" t="s">
        <v>245</v>
      </c>
      <c r="B169" s="31" t="s">
        <v>246</v>
      </c>
      <c r="C169" s="32" t="s">
        <v>247</v>
      </c>
      <c r="D169" s="33">
        <v>205</v>
      </c>
      <c r="E169" s="33">
        <v>27.8</v>
      </c>
      <c r="F169" s="50">
        <f>E169/D169</f>
        <v>0.13560975609756099</v>
      </c>
    </row>
    <row r="170" spans="1:6" x14ac:dyDescent="0.25">
      <c r="A170" s="34" t="s">
        <v>245</v>
      </c>
      <c r="B170" s="34" t="s">
        <v>248</v>
      </c>
      <c r="C170" s="35" t="s">
        <v>249</v>
      </c>
      <c r="D170" s="36">
        <v>205</v>
      </c>
      <c r="E170" s="36">
        <v>27.8</v>
      </c>
      <c r="F170" s="51">
        <f>E170/D170</f>
        <v>0.13560975609756099</v>
      </c>
    </row>
    <row r="171" spans="1:6" x14ac:dyDescent="0.25">
      <c r="A171" s="37" t="s">
        <v>245</v>
      </c>
      <c r="B171" s="37" t="s">
        <v>250</v>
      </c>
      <c r="C171" s="38" t="s">
        <v>251</v>
      </c>
      <c r="D171" s="39">
        <v>205</v>
      </c>
      <c r="E171" s="39">
        <v>27.8</v>
      </c>
      <c r="F171" s="52">
        <f>E171/D171</f>
        <v>0.13560975609756099</v>
      </c>
    </row>
    <row r="172" spans="1:6" x14ac:dyDescent="0.25">
      <c r="A172" s="20" t="s">
        <v>381</v>
      </c>
      <c r="B172" s="20" t="s">
        <v>163</v>
      </c>
      <c r="C172" s="21" t="s">
        <v>164</v>
      </c>
      <c r="D172" s="40">
        <v>25</v>
      </c>
      <c r="E172" s="40">
        <v>24.99</v>
      </c>
    </row>
    <row r="173" spans="1:6" x14ac:dyDescent="0.25">
      <c r="A173" s="20" t="s">
        <v>382</v>
      </c>
      <c r="B173" s="20" t="s">
        <v>163</v>
      </c>
      <c r="C173" s="21" t="s">
        <v>164</v>
      </c>
      <c r="D173" s="40">
        <v>30</v>
      </c>
      <c r="E173" s="40">
        <v>2.81</v>
      </c>
    </row>
    <row r="174" spans="1:6" x14ac:dyDescent="0.25">
      <c r="A174" s="20" t="s">
        <v>383</v>
      </c>
      <c r="B174" s="20" t="s">
        <v>202</v>
      </c>
      <c r="C174" s="21" t="s">
        <v>203</v>
      </c>
      <c r="D174" s="40">
        <v>50</v>
      </c>
      <c r="E174" s="40">
        <v>0</v>
      </c>
    </row>
    <row r="175" spans="1:6" x14ac:dyDescent="0.25">
      <c r="A175" s="20" t="s">
        <v>384</v>
      </c>
      <c r="B175" s="20" t="s">
        <v>228</v>
      </c>
      <c r="C175" s="21" t="s">
        <v>229</v>
      </c>
      <c r="D175" s="40">
        <v>100</v>
      </c>
      <c r="E175" s="40">
        <v>0</v>
      </c>
    </row>
    <row r="176" spans="1:6" ht="22.5" x14ac:dyDescent="0.25">
      <c r="A176" s="17" t="s">
        <v>242</v>
      </c>
      <c r="B176" s="17" t="s">
        <v>313</v>
      </c>
      <c r="C176" s="18" t="s">
        <v>314</v>
      </c>
      <c r="D176" s="19">
        <v>10000</v>
      </c>
      <c r="E176" s="19">
        <v>12259.37</v>
      </c>
      <c r="F176" s="49">
        <f>E176/D176</f>
        <v>1.2259370000000001</v>
      </c>
    </row>
    <row r="177" spans="1:6" x14ac:dyDescent="0.25">
      <c r="A177" s="31" t="s">
        <v>245</v>
      </c>
      <c r="B177" s="31" t="s">
        <v>246</v>
      </c>
      <c r="C177" s="32" t="s">
        <v>247</v>
      </c>
      <c r="D177" s="33">
        <v>10000</v>
      </c>
      <c r="E177" s="33">
        <v>12259.37</v>
      </c>
      <c r="F177" s="50">
        <f>E177/D177</f>
        <v>1.2259370000000001</v>
      </c>
    </row>
    <row r="178" spans="1:6" x14ac:dyDescent="0.25">
      <c r="A178" s="34" t="s">
        <v>245</v>
      </c>
      <c r="B178" s="34" t="s">
        <v>248</v>
      </c>
      <c r="C178" s="35" t="s">
        <v>249</v>
      </c>
      <c r="D178" s="36">
        <v>10000</v>
      </c>
      <c r="E178" s="36">
        <v>12259.37</v>
      </c>
      <c r="F178" s="51">
        <f>E178/D178</f>
        <v>1.2259370000000001</v>
      </c>
    </row>
    <row r="179" spans="1:6" x14ac:dyDescent="0.25">
      <c r="A179" s="37" t="s">
        <v>245</v>
      </c>
      <c r="B179" s="37" t="s">
        <v>250</v>
      </c>
      <c r="C179" s="38" t="s">
        <v>251</v>
      </c>
      <c r="D179" s="39">
        <v>10000</v>
      </c>
      <c r="E179" s="39">
        <v>12259.37</v>
      </c>
      <c r="F179" s="52">
        <f>E179/D179</f>
        <v>1.2259370000000001</v>
      </c>
    </row>
    <row r="180" spans="1:6" x14ac:dyDescent="0.25">
      <c r="A180" s="20" t="s">
        <v>385</v>
      </c>
      <c r="B180" s="20" t="s">
        <v>165</v>
      </c>
      <c r="C180" s="21" t="s">
        <v>166</v>
      </c>
      <c r="D180" s="40">
        <v>8000</v>
      </c>
      <c r="E180" s="40">
        <v>12259.37</v>
      </c>
    </row>
    <row r="181" spans="1:6" x14ac:dyDescent="0.25">
      <c r="A181" s="20" t="s">
        <v>386</v>
      </c>
      <c r="B181" s="20" t="s">
        <v>175</v>
      </c>
      <c r="C181" s="21" t="s">
        <v>176</v>
      </c>
      <c r="D181" s="40">
        <v>2000</v>
      </c>
      <c r="E181" s="40">
        <v>0</v>
      </c>
    </row>
    <row r="182" spans="1:6" x14ac:dyDescent="0.25">
      <c r="A182" s="17" t="s">
        <v>242</v>
      </c>
      <c r="B182" s="17" t="s">
        <v>287</v>
      </c>
      <c r="C182" s="18" t="s">
        <v>288</v>
      </c>
      <c r="D182" s="19">
        <v>11600</v>
      </c>
      <c r="E182" s="19">
        <v>7548.22</v>
      </c>
      <c r="F182" s="49">
        <f>E182/D182</f>
        <v>0.65070862068965518</v>
      </c>
    </row>
    <row r="183" spans="1:6" x14ac:dyDescent="0.25">
      <c r="A183" s="31" t="s">
        <v>245</v>
      </c>
      <c r="B183" s="31" t="s">
        <v>246</v>
      </c>
      <c r="C183" s="32" t="s">
        <v>247</v>
      </c>
      <c r="D183" s="33">
        <v>11600</v>
      </c>
      <c r="E183" s="33">
        <v>7548.22</v>
      </c>
      <c r="F183" s="50">
        <f>E183/D183</f>
        <v>0.65070862068965518</v>
      </c>
    </row>
    <row r="184" spans="1:6" x14ac:dyDescent="0.25">
      <c r="A184" s="34" t="s">
        <v>245</v>
      </c>
      <c r="B184" s="34" t="s">
        <v>248</v>
      </c>
      <c r="C184" s="35" t="s">
        <v>249</v>
      </c>
      <c r="D184" s="36">
        <v>11600</v>
      </c>
      <c r="E184" s="36">
        <v>7548.22</v>
      </c>
      <c r="F184" s="51">
        <f>E184/D184</f>
        <v>0.65070862068965518</v>
      </c>
    </row>
    <row r="185" spans="1:6" x14ac:dyDescent="0.25">
      <c r="A185" s="37" t="s">
        <v>245</v>
      </c>
      <c r="B185" s="37" t="s">
        <v>250</v>
      </c>
      <c r="C185" s="38" t="s">
        <v>251</v>
      </c>
      <c r="D185" s="39">
        <v>11600</v>
      </c>
      <c r="E185" s="39">
        <v>7548.22</v>
      </c>
      <c r="F185" s="52">
        <f>E185/D185</f>
        <v>0.65070862068965518</v>
      </c>
    </row>
    <row r="186" spans="1:6" x14ac:dyDescent="0.25">
      <c r="A186" s="20" t="s">
        <v>387</v>
      </c>
      <c r="B186" s="20" t="s">
        <v>159</v>
      </c>
      <c r="C186" s="21" t="s">
        <v>160</v>
      </c>
      <c r="D186" s="40">
        <v>66</v>
      </c>
      <c r="E186" s="40">
        <v>65.349999999999994</v>
      </c>
    </row>
    <row r="187" spans="1:6" x14ac:dyDescent="0.25">
      <c r="A187" s="20" t="s">
        <v>388</v>
      </c>
      <c r="B187" s="20" t="s">
        <v>159</v>
      </c>
      <c r="C187" s="21" t="s">
        <v>160</v>
      </c>
      <c r="D187" s="40">
        <v>334</v>
      </c>
      <c r="E187" s="40">
        <v>0</v>
      </c>
    </row>
    <row r="188" spans="1:6" x14ac:dyDescent="0.25">
      <c r="A188" s="20" t="s">
        <v>389</v>
      </c>
      <c r="B188" s="20" t="s">
        <v>163</v>
      </c>
      <c r="C188" s="21" t="s">
        <v>164</v>
      </c>
      <c r="D188" s="40">
        <v>615</v>
      </c>
      <c r="E188" s="40">
        <v>614.99</v>
      </c>
    </row>
    <row r="189" spans="1:6" x14ac:dyDescent="0.25">
      <c r="A189" s="20" t="s">
        <v>390</v>
      </c>
      <c r="B189" s="20" t="s">
        <v>163</v>
      </c>
      <c r="C189" s="21" t="s">
        <v>164</v>
      </c>
      <c r="D189" s="40">
        <v>85</v>
      </c>
      <c r="E189" s="40">
        <v>1983.98</v>
      </c>
    </row>
    <row r="190" spans="1:6" x14ac:dyDescent="0.25">
      <c r="A190" s="20" t="s">
        <v>391</v>
      </c>
      <c r="B190" s="20" t="s">
        <v>173</v>
      </c>
      <c r="C190" s="21" t="s">
        <v>174</v>
      </c>
      <c r="D190" s="40">
        <v>623</v>
      </c>
      <c r="E190" s="40">
        <v>622.12</v>
      </c>
    </row>
    <row r="191" spans="1:6" x14ac:dyDescent="0.25">
      <c r="A191" s="20" t="s">
        <v>392</v>
      </c>
      <c r="B191" s="20" t="s">
        <v>173</v>
      </c>
      <c r="C191" s="21" t="s">
        <v>174</v>
      </c>
      <c r="D191" s="40">
        <v>1377</v>
      </c>
      <c r="E191" s="40">
        <v>318</v>
      </c>
    </row>
    <row r="192" spans="1:6" x14ac:dyDescent="0.25">
      <c r="A192" s="20" t="s">
        <v>393</v>
      </c>
      <c r="B192" s="20" t="s">
        <v>185</v>
      </c>
      <c r="C192" s="21" t="s">
        <v>186</v>
      </c>
      <c r="D192" s="40">
        <v>280</v>
      </c>
      <c r="E192" s="40">
        <v>280</v>
      </c>
    </row>
    <row r="193" spans="1:6" x14ac:dyDescent="0.25">
      <c r="A193" s="20" t="s">
        <v>394</v>
      </c>
      <c r="B193" s="20" t="s">
        <v>185</v>
      </c>
      <c r="C193" s="21" t="s">
        <v>186</v>
      </c>
      <c r="D193" s="40">
        <v>1220</v>
      </c>
      <c r="E193" s="40">
        <v>0</v>
      </c>
    </row>
    <row r="194" spans="1:6" x14ac:dyDescent="0.25">
      <c r="A194" s="20" t="s">
        <v>395</v>
      </c>
      <c r="B194" s="20" t="s">
        <v>217</v>
      </c>
      <c r="C194" s="21" t="s">
        <v>218</v>
      </c>
      <c r="D194" s="40">
        <v>2871</v>
      </c>
      <c r="E194" s="40">
        <v>2870.84</v>
      </c>
    </row>
    <row r="195" spans="1:6" x14ac:dyDescent="0.25">
      <c r="A195" s="20" t="s">
        <v>396</v>
      </c>
      <c r="B195" s="20" t="s">
        <v>217</v>
      </c>
      <c r="C195" s="21" t="s">
        <v>218</v>
      </c>
      <c r="D195" s="40">
        <v>3129</v>
      </c>
      <c r="E195" s="40">
        <v>792.94</v>
      </c>
    </row>
    <row r="196" spans="1:6" x14ac:dyDescent="0.25">
      <c r="A196" s="20" t="s">
        <v>397</v>
      </c>
      <c r="B196" s="20" t="s">
        <v>398</v>
      </c>
      <c r="C196" s="21" t="s">
        <v>399</v>
      </c>
      <c r="D196" s="40">
        <v>1000</v>
      </c>
      <c r="E196" s="40">
        <v>0</v>
      </c>
    </row>
    <row r="197" spans="1:6" ht="22.5" x14ac:dyDescent="0.25">
      <c r="A197" s="17" t="s">
        <v>242</v>
      </c>
      <c r="B197" s="17" t="s">
        <v>400</v>
      </c>
      <c r="C197" s="18" t="s">
        <v>401</v>
      </c>
      <c r="D197" s="19">
        <v>600</v>
      </c>
      <c r="E197" s="19">
        <v>570</v>
      </c>
      <c r="F197" s="49">
        <f>E197/D197</f>
        <v>0.95</v>
      </c>
    </row>
    <row r="198" spans="1:6" x14ac:dyDescent="0.25">
      <c r="A198" s="31" t="s">
        <v>245</v>
      </c>
      <c r="B198" s="31" t="s">
        <v>246</v>
      </c>
      <c r="C198" s="32" t="s">
        <v>247</v>
      </c>
      <c r="D198" s="33">
        <v>600</v>
      </c>
      <c r="E198" s="33">
        <v>570</v>
      </c>
      <c r="F198" s="50">
        <f>E198/D198</f>
        <v>0.95</v>
      </c>
    </row>
    <row r="199" spans="1:6" x14ac:dyDescent="0.25">
      <c r="A199" s="34" t="s">
        <v>245</v>
      </c>
      <c r="B199" s="34" t="s">
        <v>248</v>
      </c>
      <c r="C199" s="35" t="s">
        <v>249</v>
      </c>
      <c r="D199" s="36">
        <v>600</v>
      </c>
      <c r="E199" s="36">
        <v>570</v>
      </c>
      <c r="F199" s="51">
        <f>E199/D199</f>
        <v>0.95</v>
      </c>
    </row>
    <row r="200" spans="1:6" x14ac:dyDescent="0.25">
      <c r="A200" s="37" t="s">
        <v>245</v>
      </c>
      <c r="B200" s="37" t="s">
        <v>250</v>
      </c>
      <c r="C200" s="38" t="s">
        <v>251</v>
      </c>
      <c r="D200" s="39">
        <v>600</v>
      </c>
      <c r="E200" s="39">
        <v>570</v>
      </c>
      <c r="F200" s="52">
        <f>E200/D200</f>
        <v>0.95</v>
      </c>
    </row>
    <row r="201" spans="1:6" x14ac:dyDescent="0.25">
      <c r="A201" s="20" t="s">
        <v>402</v>
      </c>
      <c r="B201" s="20" t="s">
        <v>215</v>
      </c>
      <c r="C201" s="21" t="s">
        <v>216</v>
      </c>
      <c r="D201" s="40">
        <v>600</v>
      </c>
      <c r="E201" s="40">
        <v>570</v>
      </c>
    </row>
    <row r="202" spans="1:6" ht="22.5" x14ac:dyDescent="0.25">
      <c r="A202" s="17" t="s">
        <v>242</v>
      </c>
      <c r="B202" s="17" t="s">
        <v>403</v>
      </c>
      <c r="C202" s="18" t="s">
        <v>404</v>
      </c>
      <c r="D202" s="19">
        <v>500</v>
      </c>
      <c r="E202" s="19">
        <v>0</v>
      </c>
      <c r="F202" s="49">
        <f>E202/D202</f>
        <v>0</v>
      </c>
    </row>
    <row r="203" spans="1:6" x14ac:dyDescent="0.25">
      <c r="A203" s="31" t="s">
        <v>245</v>
      </c>
      <c r="B203" s="31" t="s">
        <v>246</v>
      </c>
      <c r="C203" s="32" t="s">
        <v>247</v>
      </c>
      <c r="D203" s="33">
        <v>500</v>
      </c>
      <c r="E203" s="33">
        <v>0</v>
      </c>
      <c r="F203" s="50">
        <f>E203/D203</f>
        <v>0</v>
      </c>
    </row>
    <row r="204" spans="1:6" x14ac:dyDescent="0.25">
      <c r="A204" s="34" t="s">
        <v>245</v>
      </c>
      <c r="B204" s="34" t="s">
        <v>248</v>
      </c>
      <c r="C204" s="35" t="s">
        <v>249</v>
      </c>
      <c r="D204" s="36">
        <v>500</v>
      </c>
      <c r="E204" s="36">
        <v>0</v>
      </c>
      <c r="F204" s="51">
        <f>E204/D204</f>
        <v>0</v>
      </c>
    </row>
    <row r="205" spans="1:6" x14ac:dyDescent="0.25">
      <c r="A205" s="37" t="s">
        <v>245</v>
      </c>
      <c r="B205" s="37" t="s">
        <v>250</v>
      </c>
      <c r="C205" s="38" t="s">
        <v>251</v>
      </c>
      <c r="D205" s="39">
        <v>500</v>
      </c>
      <c r="E205" s="39">
        <v>0</v>
      </c>
      <c r="F205" s="52">
        <f>E205/D205</f>
        <v>0</v>
      </c>
    </row>
    <row r="206" spans="1:6" x14ac:dyDescent="0.25">
      <c r="A206" s="20" t="s">
        <v>405</v>
      </c>
      <c r="B206" s="20" t="s">
        <v>406</v>
      </c>
      <c r="C206" s="21" t="s">
        <v>407</v>
      </c>
      <c r="D206" s="40">
        <v>500</v>
      </c>
      <c r="E206" s="40">
        <v>0</v>
      </c>
    </row>
    <row r="207" spans="1:6" x14ac:dyDescent="0.25">
      <c r="A207" s="17" t="s">
        <v>242</v>
      </c>
      <c r="B207" s="17" t="s">
        <v>408</v>
      </c>
      <c r="C207" s="18" t="s">
        <v>409</v>
      </c>
      <c r="D207" s="19">
        <v>18777</v>
      </c>
      <c r="E207" s="19">
        <v>0</v>
      </c>
      <c r="F207" s="49">
        <f>E207/D207</f>
        <v>0</v>
      </c>
    </row>
    <row r="208" spans="1:6" x14ac:dyDescent="0.25">
      <c r="A208" s="31" t="s">
        <v>245</v>
      </c>
      <c r="B208" s="31" t="s">
        <v>246</v>
      </c>
      <c r="C208" s="32" t="s">
        <v>247</v>
      </c>
      <c r="D208" s="33">
        <v>18777</v>
      </c>
      <c r="E208" s="33">
        <v>0</v>
      </c>
      <c r="F208" s="50">
        <f>E208/D208</f>
        <v>0</v>
      </c>
    </row>
    <row r="209" spans="1:6" x14ac:dyDescent="0.25">
      <c r="A209" s="34" t="s">
        <v>245</v>
      </c>
      <c r="B209" s="34" t="s">
        <v>248</v>
      </c>
      <c r="C209" s="35" t="s">
        <v>249</v>
      </c>
      <c r="D209" s="36">
        <v>18777</v>
      </c>
      <c r="E209" s="36">
        <v>0</v>
      </c>
      <c r="F209" s="51">
        <f>E209/D209</f>
        <v>0</v>
      </c>
    </row>
    <row r="210" spans="1:6" x14ac:dyDescent="0.25">
      <c r="A210" s="37" t="s">
        <v>245</v>
      </c>
      <c r="B210" s="37" t="s">
        <v>250</v>
      </c>
      <c r="C210" s="38" t="s">
        <v>251</v>
      </c>
      <c r="D210" s="39">
        <v>18777</v>
      </c>
      <c r="E210" s="39">
        <v>0</v>
      </c>
      <c r="F210" s="52">
        <f>E210/D210</f>
        <v>0</v>
      </c>
    </row>
    <row r="211" spans="1:6" x14ac:dyDescent="0.25">
      <c r="A211" s="20" t="s">
        <v>410</v>
      </c>
      <c r="B211" s="20" t="s">
        <v>189</v>
      </c>
      <c r="C211" s="21" t="s">
        <v>190</v>
      </c>
      <c r="D211" s="40">
        <v>7377</v>
      </c>
      <c r="E211" s="40">
        <v>0</v>
      </c>
    </row>
    <row r="212" spans="1:6" x14ac:dyDescent="0.25">
      <c r="A212" s="20" t="s">
        <v>411</v>
      </c>
      <c r="B212" s="20" t="s">
        <v>412</v>
      </c>
      <c r="C212" s="21" t="s">
        <v>413</v>
      </c>
      <c r="D212" s="40">
        <v>1900</v>
      </c>
      <c r="E212" s="40">
        <v>0</v>
      </c>
    </row>
    <row r="213" spans="1:6" x14ac:dyDescent="0.25">
      <c r="A213" s="20" t="s">
        <v>414</v>
      </c>
      <c r="B213" s="20" t="s">
        <v>415</v>
      </c>
      <c r="C213" s="21" t="s">
        <v>416</v>
      </c>
      <c r="D213" s="40">
        <v>4500</v>
      </c>
      <c r="E213" s="40">
        <v>0</v>
      </c>
    </row>
    <row r="214" spans="1:6" x14ac:dyDescent="0.25">
      <c r="A214" s="20" t="s">
        <v>417</v>
      </c>
      <c r="B214" s="20" t="s">
        <v>226</v>
      </c>
      <c r="C214" s="21" t="s">
        <v>227</v>
      </c>
      <c r="D214" s="40">
        <v>5000</v>
      </c>
      <c r="E214" s="40">
        <v>0</v>
      </c>
    </row>
    <row r="215" spans="1:6" x14ac:dyDescent="0.25">
      <c r="A215" s="17" t="s">
        <v>242</v>
      </c>
      <c r="B215" s="17" t="s">
        <v>418</v>
      </c>
      <c r="C215" s="18" t="s">
        <v>419</v>
      </c>
      <c r="D215" s="19">
        <v>1254</v>
      </c>
      <c r="E215" s="19">
        <v>0</v>
      </c>
      <c r="F215" s="49">
        <f>E215/D215</f>
        <v>0</v>
      </c>
    </row>
    <row r="216" spans="1:6" x14ac:dyDescent="0.25">
      <c r="A216" s="31" t="s">
        <v>245</v>
      </c>
      <c r="B216" s="31" t="s">
        <v>246</v>
      </c>
      <c r="C216" s="32" t="s">
        <v>247</v>
      </c>
      <c r="D216" s="33">
        <v>1254</v>
      </c>
      <c r="E216" s="33">
        <v>0</v>
      </c>
      <c r="F216" s="50">
        <f>E216/D216</f>
        <v>0</v>
      </c>
    </row>
    <row r="217" spans="1:6" x14ac:dyDescent="0.25">
      <c r="A217" s="34" t="s">
        <v>245</v>
      </c>
      <c r="B217" s="34" t="s">
        <v>248</v>
      </c>
      <c r="C217" s="35" t="s">
        <v>249</v>
      </c>
      <c r="D217" s="36">
        <v>1254</v>
      </c>
      <c r="E217" s="36">
        <v>0</v>
      </c>
      <c r="F217" s="51">
        <f>E217/D217</f>
        <v>0</v>
      </c>
    </row>
    <row r="218" spans="1:6" x14ac:dyDescent="0.25">
      <c r="A218" s="37" t="s">
        <v>245</v>
      </c>
      <c r="B218" s="37" t="s">
        <v>250</v>
      </c>
      <c r="C218" s="38" t="s">
        <v>251</v>
      </c>
      <c r="D218" s="39">
        <v>1254</v>
      </c>
      <c r="E218" s="39">
        <v>0</v>
      </c>
      <c r="F218" s="52">
        <f>E218/D218</f>
        <v>0</v>
      </c>
    </row>
    <row r="219" spans="1:6" x14ac:dyDescent="0.25">
      <c r="A219" s="20" t="s">
        <v>420</v>
      </c>
      <c r="B219" s="20" t="s">
        <v>211</v>
      </c>
      <c r="C219" s="21" t="s">
        <v>212</v>
      </c>
      <c r="D219" s="40">
        <v>306</v>
      </c>
      <c r="E219" s="40">
        <v>0</v>
      </c>
    </row>
    <row r="220" spans="1:6" x14ac:dyDescent="0.25">
      <c r="A220" s="20" t="s">
        <v>421</v>
      </c>
      <c r="B220" s="20" t="s">
        <v>228</v>
      </c>
      <c r="C220" s="21" t="s">
        <v>229</v>
      </c>
      <c r="D220" s="40">
        <v>948</v>
      </c>
      <c r="E220" s="40">
        <v>0</v>
      </c>
    </row>
    <row r="221" spans="1:6" x14ac:dyDescent="0.25">
      <c r="A221" s="28" t="s">
        <v>240</v>
      </c>
      <c r="B221" s="28" t="s">
        <v>230</v>
      </c>
      <c r="C221" s="29" t="s">
        <v>422</v>
      </c>
      <c r="D221" s="30">
        <v>55000</v>
      </c>
      <c r="E221" s="30">
        <v>46150.51</v>
      </c>
      <c r="F221" s="44">
        <f>E221/D221</f>
        <v>0.8391001818181818</v>
      </c>
    </row>
    <row r="222" spans="1:6" x14ac:dyDescent="0.25">
      <c r="A222" s="17" t="s">
        <v>242</v>
      </c>
      <c r="B222" s="17" t="s">
        <v>303</v>
      </c>
      <c r="C222" s="18" t="s">
        <v>304</v>
      </c>
      <c r="D222" s="19">
        <v>30000</v>
      </c>
      <c r="E222" s="19">
        <v>27725.17</v>
      </c>
      <c r="F222" s="49">
        <f>E222/D222</f>
        <v>0.92417233333333326</v>
      </c>
    </row>
    <row r="223" spans="1:6" x14ac:dyDescent="0.25">
      <c r="A223" s="31" t="s">
        <v>245</v>
      </c>
      <c r="B223" s="31" t="s">
        <v>246</v>
      </c>
      <c r="C223" s="32" t="s">
        <v>247</v>
      </c>
      <c r="D223" s="33">
        <v>30000</v>
      </c>
      <c r="E223" s="33">
        <v>27725.17</v>
      </c>
      <c r="F223" s="50">
        <f>E223/D223</f>
        <v>0.92417233333333326</v>
      </c>
    </row>
    <row r="224" spans="1:6" x14ac:dyDescent="0.25">
      <c r="A224" s="34" t="s">
        <v>245</v>
      </c>
      <c r="B224" s="34" t="s">
        <v>248</v>
      </c>
      <c r="C224" s="35" t="s">
        <v>249</v>
      </c>
      <c r="D224" s="36">
        <v>30000</v>
      </c>
      <c r="E224" s="36">
        <v>27725.17</v>
      </c>
      <c r="F224" s="51">
        <f>E224/D224</f>
        <v>0.92417233333333326</v>
      </c>
    </row>
    <row r="225" spans="1:6" x14ac:dyDescent="0.25">
      <c r="A225" s="37" t="s">
        <v>245</v>
      </c>
      <c r="B225" s="37" t="s">
        <v>250</v>
      </c>
      <c r="C225" s="38" t="s">
        <v>251</v>
      </c>
      <c r="D225" s="39">
        <v>30000</v>
      </c>
      <c r="E225" s="39">
        <v>27725.17</v>
      </c>
      <c r="F225" s="52">
        <f>E225/D225</f>
        <v>0.92417233333333326</v>
      </c>
    </row>
    <row r="226" spans="1:6" x14ac:dyDescent="0.25">
      <c r="A226" s="20" t="s">
        <v>423</v>
      </c>
      <c r="B226" s="20" t="s">
        <v>231</v>
      </c>
      <c r="C226" s="21" t="s">
        <v>232</v>
      </c>
      <c r="D226" s="40">
        <v>30000</v>
      </c>
      <c r="E226" s="40">
        <v>27725.17</v>
      </c>
    </row>
    <row r="227" spans="1:6" x14ac:dyDescent="0.25">
      <c r="A227" s="17" t="s">
        <v>242</v>
      </c>
      <c r="B227" s="17" t="s">
        <v>287</v>
      </c>
      <c r="C227" s="18" t="s">
        <v>288</v>
      </c>
      <c r="D227" s="19">
        <v>7000</v>
      </c>
      <c r="E227" s="19">
        <v>5552.2</v>
      </c>
      <c r="F227" s="49">
        <f>E227/D227</f>
        <v>0.79317142857142853</v>
      </c>
    </row>
    <row r="228" spans="1:6" x14ac:dyDescent="0.25">
      <c r="A228" s="31" t="s">
        <v>245</v>
      </c>
      <c r="B228" s="31" t="s">
        <v>246</v>
      </c>
      <c r="C228" s="32" t="s">
        <v>247</v>
      </c>
      <c r="D228" s="33">
        <v>7000</v>
      </c>
      <c r="E228" s="33">
        <v>5552.2</v>
      </c>
      <c r="F228" s="50">
        <f>E228/D228</f>
        <v>0.79317142857142853</v>
      </c>
    </row>
    <row r="229" spans="1:6" x14ac:dyDescent="0.25">
      <c r="A229" s="34" t="s">
        <v>245</v>
      </c>
      <c r="B229" s="34" t="s">
        <v>248</v>
      </c>
      <c r="C229" s="35" t="s">
        <v>249</v>
      </c>
      <c r="D229" s="36">
        <v>7000</v>
      </c>
      <c r="E229" s="36">
        <v>5552.2</v>
      </c>
      <c r="F229" s="51">
        <f>E229/D229</f>
        <v>0.79317142857142853</v>
      </c>
    </row>
    <row r="230" spans="1:6" x14ac:dyDescent="0.25">
      <c r="A230" s="37" t="s">
        <v>245</v>
      </c>
      <c r="B230" s="37" t="s">
        <v>250</v>
      </c>
      <c r="C230" s="38" t="s">
        <v>251</v>
      </c>
      <c r="D230" s="39">
        <v>7000</v>
      </c>
      <c r="E230" s="39">
        <v>5552.2</v>
      </c>
      <c r="F230" s="52">
        <f>E230/D230</f>
        <v>0.79317142857142853</v>
      </c>
    </row>
    <row r="231" spans="1:6" x14ac:dyDescent="0.25">
      <c r="A231" s="20" t="s">
        <v>424</v>
      </c>
      <c r="B231" s="20" t="s">
        <v>231</v>
      </c>
      <c r="C231" s="21" t="s">
        <v>232</v>
      </c>
      <c r="D231" s="40">
        <v>7000</v>
      </c>
      <c r="E231" s="40">
        <v>5552.2</v>
      </c>
    </row>
    <row r="232" spans="1:6" ht="22.5" x14ac:dyDescent="0.25">
      <c r="A232" s="17" t="s">
        <v>242</v>
      </c>
      <c r="B232" s="17" t="s">
        <v>400</v>
      </c>
      <c r="C232" s="18" t="s">
        <v>401</v>
      </c>
      <c r="D232" s="19">
        <v>18000</v>
      </c>
      <c r="E232" s="19">
        <v>12873.14</v>
      </c>
      <c r="F232" s="49">
        <f>E232/D232</f>
        <v>0.71517444444444445</v>
      </c>
    </row>
    <row r="233" spans="1:6" x14ac:dyDescent="0.25">
      <c r="A233" s="31" t="s">
        <v>245</v>
      </c>
      <c r="B233" s="31" t="s">
        <v>246</v>
      </c>
      <c r="C233" s="32" t="s">
        <v>247</v>
      </c>
      <c r="D233" s="33">
        <v>18000</v>
      </c>
      <c r="E233" s="33">
        <v>12873.14</v>
      </c>
      <c r="F233" s="50">
        <f>E233/D233</f>
        <v>0.71517444444444445</v>
      </c>
    </row>
    <row r="234" spans="1:6" x14ac:dyDescent="0.25">
      <c r="A234" s="34" t="s">
        <v>245</v>
      </c>
      <c r="B234" s="34" t="s">
        <v>248</v>
      </c>
      <c r="C234" s="35" t="s">
        <v>249</v>
      </c>
      <c r="D234" s="36">
        <v>18000</v>
      </c>
      <c r="E234" s="36">
        <v>12873.14</v>
      </c>
      <c r="F234" s="51">
        <f>E234/D234</f>
        <v>0.71517444444444445</v>
      </c>
    </row>
    <row r="235" spans="1:6" x14ac:dyDescent="0.25">
      <c r="A235" s="37" t="s">
        <v>245</v>
      </c>
      <c r="B235" s="37" t="s">
        <v>250</v>
      </c>
      <c r="C235" s="38" t="s">
        <v>251</v>
      </c>
      <c r="D235" s="39">
        <v>18000</v>
      </c>
      <c r="E235" s="39">
        <v>12873.14</v>
      </c>
      <c r="F235" s="52">
        <f>E235/D235</f>
        <v>0.71517444444444445</v>
      </c>
    </row>
    <row r="236" spans="1:6" x14ac:dyDescent="0.25">
      <c r="A236" s="20" t="s">
        <v>425</v>
      </c>
      <c r="B236" s="20" t="s">
        <v>215</v>
      </c>
      <c r="C236" s="21" t="s">
        <v>216</v>
      </c>
      <c r="D236" s="40">
        <v>18000</v>
      </c>
      <c r="E236" s="40">
        <v>12873.14</v>
      </c>
    </row>
    <row r="237" spans="1:6" x14ac:dyDescent="0.25">
      <c r="A237" s="28" t="s">
        <v>426</v>
      </c>
      <c r="B237" s="28" t="s">
        <v>219</v>
      </c>
      <c r="C237" s="29" t="s">
        <v>427</v>
      </c>
      <c r="D237" s="30">
        <v>169318</v>
      </c>
      <c r="E237" s="30">
        <v>145603.32</v>
      </c>
      <c r="F237" s="44">
        <f>E237/D237</f>
        <v>0.8599399945664371</v>
      </c>
    </row>
    <row r="238" spans="1:6" x14ac:dyDescent="0.25">
      <c r="A238" s="17" t="s">
        <v>242</v>
      </c>
      <c r="B238" s="17" t="s">
        <v>303</v>
      </c>
      <c r="C238" s="18" t="s">
        <v>304</v>
      </c>
      <c r="D238" s="19">
        <v>46818</v>
      </c>
      <c r="E238" s="19">
        <v>45163.53</v>
      </c>
      <c r="F238" s="49">
        <f>E238/D238</f>
        <v>0.96466166858900415</v>
      </c>
    </row>
    <row r="239" spans="1:6" x14ac:dyDescent="0.25">
      <c r="A239" s="31" t="s">
        <v>245</v>
      </c>
      <c r="B239" s="31" t="s">
        <v>246</v>
      </c>
      <c r="C239" s="32" t="s">
        <v>247</v>
      </c>
      <c r="D239" s="33">
        <v>46818</v>
      </c>
      <c r="E239" s="33">
        <v>45163.53</v>
      </c>
      <c r="F239" s="50">
        <f>E239/D239</f>
        <v>0.96466166858900415</v>
      </c>
    </row>
    <row r="240" spans="1:6" x14ac:dyDescent="0.25">
      <c r="A240" s="34" t="s">
        <v>245</v>
      </c>
      <c r="B240" s="34" t="s">
        <v>248</v>
      </c>
      <c r="C240" s="35" t="s">
        <v>249</v>
      </c>
      <c r="D240" s="36">
        <v>46818</v>
      </c>
      <c r="E240" s="36">
        <v>45163.53</v>
      </c>
      <c r="F240" s="51">
        <f>E240/D240</f>
        <v>0.96466166858900415</v>
      </c>
    </row>
    <row r="241" spans="1:6" x14ac:dyDescent="0.25">
      <c r="A241" s="37" t="s">
        <v>245</v>
      </c>
      <c r="B241" s="37" t="s">
        <v>250</v>
      </c>
      <c r="C241" s="38" t="s">
        <v>251</v>
      </c>
      <c r="D241" s="39">
        <v>46818</v>
      </c>
      <c r="E241" s="39">
        <v>45163.53</v>
      </c>
      <c r="F241" s="52">
        <f>E241/D241</f>
        <v>0.96466166858900415</v>
      </c>
    </row>
    <row r="242" spans="1:6" x14ac:dyDescent="0.25">
      <c r="A242" s="20" t="s">
        <v>428</v>
      </c>
      <c r="B242" s="20" t="s">
        <v>192</v>
      </c>
      <c r="C242" s="21" t="s">
        <v>193</v>
      </c>
      <c r="D242" s="40">
        <v>23018</v>
      </c>
      <c r="E242" s="40">
        <v>22922.09</v>
      </c>
    </row>
    <row r="243" spans="1:6" x14ac:dyDescent="0.25">
      <c r="A243" s="20" t="s">
        <v>429</v>
      </c>
      <c r="B243" s="20" t="s">
        <v>192</v>
      </c>
      <c r="C243" s="21" t="s">
        <v>193</v>
      </c>
      <c r="D243" s="40">
        <v>13000</v>
      </c>
      <c r="E243" s="40">
        <v>12355.38</v>
      </c>
    </row>
    <row r="244" spans="1:6" x14ac:dyDescent="0.25">
      <c r="A244" s="20" t="s">
        <v>430</v>
      </c>
      <c r="B244" s="20" t="s">
        <v>196</v>
      </c>
      <c r="C244" s="21" t="s">
        <v>197</v>
      </c>
      <c r="D244" s="40">
        <v>1365</v>
      </c>
      <c r="E244" s="40">
        <v>1364.8</v>
      </c>
    </row>
    <row r="245" spans="1:6" x14ac:dyDescent="0.25">
      <c r="A245" s="20" t="s">
        <v>431</v>
      </c>
      <c r="B245" s="20" t="s">
        <v>196</v>
      </c>
      <c r="C245" s="21" t="s">
        <v>197</v>
      </c>
      <c r="D245" s="40">
        <v>1635</v>
      </c>
      <c r="E245" s="40">
        <v>1209.7</v>
      </c>
    </row>
    <row r="246" spans="1:6" x14ac:dyDescent="0.25">
      <c r="A246" s="20" t="s">
        <v>432</v>
      </c>
      <c r="B246" s="20" t="s">
        <v>198</v>
      </c>
      <c r="C246" s="21" t="s">
        <v>199</v>
      </c>
      <c r="D246" s="40">
        <v>3800</v>
      </c>
      <c r="E246" s="40">
        <v>3782.16</v>
      </c>
    </row>
    <row r="247" spans="1:6" x14ac:dyDescent="0.25">
      <c r="A247" s="20" t="s">
        <v>433</v>
      </c>
      <c r="B247" s="20" t="s">
        <v>198</v>
      </c>
      <c r="C247" s="21" t="s">
        <v>199</v>
      </c>
      <c r="D247" s="40">
        <v>2500</v>
      </c>
      <c r="E247" s="40">
        <v>2038.63</v>
      </c>
    </row>
    <row r="248" spans="1:6" x14ac:dyDescent="0.25">
      <c r="A248" s="20" t="s">
        <v>434</v>
      </c>
      <c r="B248" s="20" t="s">
        <v>159</v>
      </c>
      <c r="C248" s="21" t="s">
        <v>160</v>
      </c>
      <c r="D248" s="40">
        <v>205</v>
      </c>
      <c r="E248" s="40">
        <v>204.71</v>
      </c>
    </row>
    <row r="249" spans="1:6" x14ac:dyDescent="0.25">
      <c r="A249" s="20" t="s">
        <v>435</v>
      </c>
      <c r="B249" s="20" t="s">
        <v>159</v>
      </c>
      <c r="C249" s="21" t="s">
        <v>160</v>
      </c>
      <c r="D249" s="40">
        <v>145</v>
      </c>
      <c r="E249" s="40">
        <v>111.67</v>
      </c>
    </row>
    <row r="250" spans="1:6" x14ac:dyDescent="0.25">
      <c r="A250" s="20" t="s">
        <v>436</v>
      </c>
      <c r="B250" s="20" t="s">
        <v>200</v>
      </c>
      <c r="C250" s="21" t="s">
        <v>201</v>
      </c>
      <c r="D250" s="40">
        <v>643</v>
      </c>
      <c r="E250" s="40">
        <v>642.19000000000005</v>
      </c>
    </row>
    <row r="251" spans="1:6" x14ac:dyDescent="0.25">
      <c r="A251" s="20" t="s">
        <v>437</v>
      </c>
      <c r="B251" s="20" t="s">
        <v>200</v>
      </c>
      <c r="C251" s="21" t="s">
        <v>201</v>
      </c>
      <c r="D251" s="40">
        <v>457</v>
      </c>
      <c r="E251" s="40">
        <v>532.20000000000005</v>
      </c>
    </row>
    <row r="252" spans="1:6" x14ac:dyDescent="0.25">
      <c r="A252" s="20" t="s">
        <v>438</v>
      </c>
      <c r="B252" s="20" t="s">
        <v>224</v>
      </c>
      <c r="C252" s="21" t="s">
        <v>225</v>
      </c>
      <c r="D252" s="40">
        <v>50</v>
      </c>
      <c r="E252" s="40">
        <v>0</v>
      </c>
    </row>
    <row r="253" spans="1:6" x14ac:dyDescent="0.25">
      <c r="A253" s="17" t="s">
        <v>242</v>
      </c>
      <c r="B253" s="17" t="s">
        <v>439</v>
      </c>
      <c r="C253" s="18" t="s">
        <v>440</v>
      </c>
      <c r="D253" s="19">
        <v>103881</v>
      </c>
      <c r="E253" s="19">
        <v>100439.79</v>
      </c>
      <c r="F253" s="49">
        <f>E253/D253</f>
        <v>0.96687353799058529</v>
      </c>
    </row>
    <row r="254" spans="1:6" x14ac:dyDescent="0.25">
      <c r="A254" s="31" t="s">
        <v>245</v>
      </c>
      <c r="B254" s="31" t="s">
        <v>246</v>
      </c>
      <c r="C254" s="32" t="s">
        <v>247</v>
      </c>
      <c r="D254" s="33">
        <v>103881</v>
      </c>
      <c r="E254" s="33">
        <v>100439.79</v>
      </c>
      <c r="F254" s="50">
        <f>E254/D254</f>
        <v>0.96687353799058529</v>
      </c>
    </row>
    <row r="255" spans="1:6" x14ac:dyDescent="0.25">
      <c r="A255" s="34" t="s">
        <v>245</v>
      </c>
      <c r="B255" s="34" t="s">
        <v>248</v>
      </c>
      <c r="C255" s="35" t="s">
        <v>249</v>
      </c>
      <c r="D255" s="36">
        <v>103881</v>
      </c>
      <c r="E255" s="36">
        <v>100439.79</v>
      </c>
      <c r="F255" s="51">
        <f>E255/D255</f>
        <v>0.96687353799058529</v>
      </c>
    </row>
    <row r="256" spans="1:6" x14ac:dyDescent="0.25">
      <c r="A256" s="37" t="s">
        <v>245</v>
      </c>
      <c r="B256" s="37" t="s">
        <v>250</v>
      </c>
      <c r="C256" s="38" t="s">
        <v>251</v>
      </c>
      <c r="D256" s="39">
        <v>103881</v>
      </c>
      <c r="E256" s="39">
        <v>100439.79</v>
      </c>
      <c r="F256" s="52">
        <f>E256/D256</f>
        <v>0.96687353799058529</v>
      </c>
    </row>
    <row r="257" spans="1:6" x14ac:dyDescent="0.25">
      <c r="A257" s="20" t="s">
        <v>441</v>
      </c>
      <c r="B257" s="20" t="s">
        <v>192</v>
      </c>
      <c r="C257" s="21" t="s">
        <v>193</v>
      </c>
      <c r="D257" s="40">
        <v>50977</v>
      </c>
      <c r="E257" s="40">
        <v>50976.74</v>
      </c>
    </row>
    <row r="258" spans="1:6" x14ac:dyDescent="0.25">
      <c r="A258" s="20" t="s">
        <v>442</v>
      </c>
      <c r="B258" s="20" t="s">
        <v>192</v>
      </c>
      <c r="C258" s="21" t="s">
        <v>193</v>
      </c>
      <c r="D258" s="40">
        <v>30023</v>
      </c>
      <c r="E258" s="40">
        <v>27477.33</v>
      </c>
    </row>
    <row r="259" spans="1:6" x14ac:dyDescent="0.25">
      <c r="A259" s="20" t="s">
        <v>443</v>
      </c>
      <c r="B259" s="20" t="s">
        <v>196</v>
      </c>
      <c r="C259" s="21" t="s">
        <v>197</v>
      </c>
      <c r="D259" s="40">
        <v>3036</v>
      </c>
      <c r="E259" s="40">
        <v>3035.2</v>
      </c>
    </row>
    <row r="260" spans="1:6" x14ac:dyDescent="0.25">
      <c r="A260" s="20" t="s">
        <v>444</v>
      </c>
      <c r="B260" s="20" t="s">
        <v>196</v>
      </c>
      <c r="C260" s="21" t="s">
        <v>197</v>
      </c>
      <c r="D260" s="40">
        <v>2964</v>
      </c>
      <c r="E260" s="40">
        <v>2690.3</v>
      </c>
    </row>
    <row r="261" spans="1:6" x14ac:dyDescent="0.25">
      <c r="A261" s="20" t="s">
        <v>445</v>
      </c>
      <c r="B261" s="20" t="s">
        <v>198</v>
      </c>
      <c r="C261" s="21" t="s">
        <v>199</v>
      </c>
      <c r="D261" s="40">
        <v>8441</v>
      </c>
      <c r="E261" s="40">
        <v>8411.2199999999993</v>
      </c>
    </row>
    <row r="262" spans="1:6" x14ac:dyDescent="0.25">
      <c r="A262" s="20" t="s">
        <v>446</v>
      </c>
      <c r="B262" s="20" t="s">
        <v>198</v>
      </c>
      <c r="C262" s="21" t="s">
        <v>199</v>
      </c>
      <c r="D262" s="40">
        <v>5000</v>
      </c>
      <c r="E262" s="40">
        <v>4533.74</v>
      </c>
    </row>
    <row r="263" spans="1:6" x14ac:dyDescent="0.25">
      <c r="A263" s="20" t="s">
        <v>447</v>
      </c>
      <c r="B263" s="20" t="s">
        <v>159</v>
      </c>
      <c r="C263" s="21" t="s">
        <v>160</v>
      </c>
      <c r="D263" s="40">
        <v>496</v>
      </c>
      <c r="E263" s="40">
        <v>455.29</v>
      </c>
    </row>
    <row r="264" spans="1:6" x14ac:dyDescent="0.25">
      <c r="A264" s="20" t="s">
        <v>448</v>
      </c>
      <c r="B264" s="20" t="s">
        <v>159</v>
      </c>
      <c r="C264" s="21" t="s">
        <v>160</v>
      </c>
      <c r="D264" s="40">
        <v>294</v>
      </c>
      <c r="E264" s="40">
        <v>248.33</v>
      </c>
    </row>
    <row r="265" spans="1:6" x14ac:dyDescent="0.25">
      <c r="A265" s="20" t="s">
        <v>449</v>
      </c>
      <c r="B265" s="20" t="s">
        <v>200</v>
      </c>
      <c r="C265" s="21" t="s">
        <v>201</v>
      </c>
      <c r="D265" s="40">
        <v>1429</v>
      </c>
      <c r="E265" s="40">
        <v>1428.11</v>
      </c>
    </row>
    <row r="266" spans="1:6" x14ac:dyDescent="0.25">
      <c r="A266" s="20" t="s">
        <v>450</v>
      </c>
      <c r="B266" s="20" t="s">
        <v>200</v>
      </c>
      <c r="C266" s="21" t="s">
        <v>201</v>
      </c>
      <c r="D266" s="40">
        <v>1171</v>
      </c>
      <c r="E266" s="40">
        <v>1183.53</v>
      </c>
    </row>
    <row r="267" spans="1:6" x14ac:dyDescent="0.25">
      <c r="A267" s="20" t="s">
        <v>451</v>
      </c>
      <c r="B267" s="20" t="s">
        <v>224</v>
      </c>
      <c r="C267" s="21" t="s">
        <v>225</v>
      </c>
      <c r="D267" s="40">
        <v>50</v>
      </c>
      <c r="E267" s="40">
        <v>0</v>
      </c>
    </row>
    <row r="268" spans="1:6" x14ac:dyDescent="0.25">
      <c r="A268" s="17" t="s">
        <v>242</v>
      </c>
      <c r="B268" s="17" t="s">
        <v>452</v>
      </c>
      <c r="C268" s="18" t="s">
        <v>453</v>
      </c>
      <c r="D268" s="19">
        <v>18619</v>
      </c>
      <c r="E268" s="19">
        <v>0</v>
      </c>
      <c r="F268" s="49">
        <f>E268/D268</f>
        <v>0</v>
      </c>
    </row>
    <row r="269" spans="1:6" x14ac:dyDescent="0.25">
      <c r="A269" s="31" t="s">
        <v>245</v>
      </c>
      <c r="B269" s="31" t="s">
        <v>246</v>
      </c>
      <c r="C269" s="32" t="s">
        <v>247</v>
      </c>
      <c r="D269" s="33">
        <v>18619</v>
      </c>
      <c r="E269" s="33">
        <v>0</v>
      </c>
      <c r="F269" s="50">
        <f>E269/D269</f>
        <v>0</v>
      </c>
    </row>
    <row r="270" spans="1:6" x14ac:dyDescent="0.25">
      <c r="A270" s="34" t="s">
        <v>245</v>
      </c>
      <c r="B270" s="34" t="s">
        <v>248</v>
      </c>
      <c r="C270" s="35" t="s">
        <v>249</v>
      </c>
      <c r="D270" s="36">
        <v>18619</v>
      </c>
      <c r="E270" s="36">
        <v>0</v>
      </c>
      <c r="F270" s="51">
        <f>E270/D270</f>
        <v>0</v>
      </c>
    </row>
    <row r="271" spans="1:6" x14ac:dyDescent="0.25">
      <c r="A271" s="37" t="s">
        <v>245</v>
      </c>
      <c r="B271" s="37" t="s">
        <v>250</v>
      </c>
      <c r="C271" s="38" t="s">
        <v>251</v>
      </c>
      <c r="D271" s="39">
        <v>18619</v>
      </c>
      <c r="E271" s="39">
        <v>0</v>
      </c>
      <c r="F271" s="52">
        <f>E271/D271</f>
        <v>0</v>
      </c>
    </row>
    <row r="272" spans="1:6" x14ac:dyDescent="0.25">
      <c r="A272" s="20" t="s">
        <v>454</v>
      </c>
      <c r="B272" s="20" t="s">
        <v>192</v>
      </c>
      <c r="C272" s="21" t="s">
        <v>193</v>
      </c>
      <c r="D272" s="40">
        <v>15500</v>
      </c>
      <c r="E272" s="40">
        <v>0</v>
      </c>
    </row>
    <row r="273" spans="1:6" x14ac:dyDescent="0.25">
      <c r="A273" s="20" t="s">
        <v>455</v>
      </c>
      <c r="B273" s="20" t="s">
        <v>196</v>
      </c>
      <c r="C273" s="21" t="s">
        <v>197</v>
      </c>
      <c r="D273" s="40">
        <v>100</v>
      </c>
      <c r="E273" s="40">
        <v>0</v>
      </c>
    </row>
    <row r="274" spans="1:6" x14ac:dyDescent="0.25">
      <c r="A274" s="20" t="s">
        <v>456</v>
      </c>
      <c r="B274" s="20" t="s">
        <v>198</v>
      </c>
      <c r="C274" s="21" t="s">
        <v>199</v>
      </c>
      <c r="D274" s="40">
        <v>2719</v>
      </c>
      <c r="E274" s="40">
        <v>0</v>
      </c>
    </row>
    <row r="275" spans="1:6" x14ac:dyDescent="0.25">
      <c r="A275" s="20" t="s">
        <v>457</v>
      </c>
      <c r="B275" s="20" t="s">
        <v>159</v>
      </c>
      <c r="C275" s="21" t="s">
        <v>160</v>
      </c>
      <c r="D275" s="40">
        <v>100</v>
      </c>
      <c r="E275" s="40">
        <v>0</v>
      </c>
    </row>
    <row r="276" spans="1:6" x14ac:dyDescent="0.25">
      <c r="A276" s="20" t="s">
        <v>458</v>
      </c>
      <c r="B276" s="20" t="s">
        <v>200</v>
      </c>
      <c r="C276" s="21" t="s">
        <v>201</v>
      </c>
      <c r="D276" s="40">
        <v>100</v>
      </c>
      <c r="E276" s="40">
        <v>0</v>
      </c>
    </row>
    <row r="277" spans="1:6" x14ac:dyDescent="0.25">
      <c r="A277" s="20" t="s">
        <v>459</v>
      </c>
      <c r="B277" s="20" t="s">
        <v>224</v>
      </c>
      <c r="C277" s="21" t="s">
        <v>225</v>
      </c>
      <c r="D277" s="40">
        <v>100</v>
      </c>
      <c r="E277" s="40">
        <v>0</v>
      </c>
    </row>
    <row r="278" spans="1:6" x14ac:dyDescent="0.25">
      <c r="A278" s="25" t="s">
        <v>238</v>
      </c>
      <c r="B278" s="25" t="s">
        <v>220</v>
      </c>
      <c r="C278" s="26" t="s">
        <v>460</v>
      </c>
      <c r="D278" s="27">
        <v>94730</v>
      </c>
      <c r="E278" s="27">
        <v>61356.83</v>
      </c>
      <c r="F278" s="43">
        <f t="shared" ref="F278:F283" si="2">E278/D278</f>
        <v>0.64770220627045283</v>
      </c>
    </row>
    <row r="279" spans="1:6" x14ac:dyDescent="0.25">
      <c r="A279" s="28" t="s">
        <v>240</v>
      </c>
      <c r="B279" s="28" t="s">
        <v>221</v>
      </c>
      <c r="C279" s="29" t="s">
        <v>461</v>
      </c>
      <c r="D279" s="30">
        <v>86400</v>
      </c>
      <c r="E279" s="30">
        <v>57343.27</v>
      </c>
      <c r="F279" s="44">
        <f t="shared" si="2"/>
        <v>0.66369525462962964</v>
      </c>
    </row>
    <row r="280" spans="1:6" ht="22.5" x14ac:dyDescent="0.25">
      <c r="A280" s="17" t="s">
        <v>242</v>
      </c>
      <c r="B280" s="17" t="s">
        <v>313</v>
      </c>
      <c r="C280" s="18" t="s">
        <v>314</v>
      </c>
      <c r="D280" s="19">
        <v>6400</v>
      </c>
      <c r="E280" s="19">
        <v>0</v>
      </c>
      <c r="F280" s="49">
        <f t="shared" si="2"/>
        <v>0</v>
      </c>
    </row>
    <row r="281" spans="1:6" x14ac:dyDescent="0.25">
      <c r="A281" s="31" t="s">
        <v>245</v>
      </c>
      <c r="B281" s="31" t="s">
        <v>246</v>
      </c>
      <c r="C281" s="32" t="s">
        <v>247</v>
      </c>
      <c r="D281" s="33">
        <v>6400</v>
      </c>
      <c r="E281" s="33">
        <v>0</v>
      </c>
      <c r="F281" s="50">
        <f t="shared" si="2"/>
        <v>0</v>
      </c>
    </row>
    <row r="282" spans="1:6" x14ac:dyDescent="0.25">
      <c r="A282" s="34" t="s">
        <v>245</v>
      </c>
      <c r="B282" s="34" t="s">
        <v>248</v>
      </c>
      <c r="C282" s="35" t="s">
        <v>249</v>
      </c>
      <c r="D282" s="36">
        <v>6400</v>
      </c>
      <c r="E282" s="36">
        <v>0</v>
      </c>
      <c r="F282" s="51">
        <f t="shared" si="2"/>
        <v>0</v>
      </c>
    </row>
    <row r="283" spans="1:6" x14ac:dyDescent="0.25">
      <c r="A283" s="37" t="s">
        <v>245</v>
      </c>
      <c r="B283" s="37" t="s">
        <v>250</v>
      </c>
      <c r="C283" s="38" t="s">
        <v>251</v>
      </c>
      <c r="D283" s="39">
        <v>6400</v>
      </c>
      <c r="E283" s="39">
        <v>0</v>
      </c>
      <c r="F283" s="52">
        <f t="shared" si="2"/>
        <v>0</v>
      </c>
    </row>
    <row r="284" spans="1:6" x14ac:dyDescent="0.25">
      <c r="A284" s="20" t="s">
        <v>462</v>
      </c>
      <c r="B284" s="20" t="s">
        <v>163</v>
      </c>
      <c r="C284" s="21" t="s">
        <v>164</v>
      </c>
      <c r="D284" s="40">
        <v>3000</v>
      </c>
      <c r="E284" s="40">
        <v>0</v>
      </c>
    </row>
    <row r="285" spans="1:6" x14ac:dyDescent="0.25">
      <c r="A285" s="20" t="s">
        <v>463</v>
      </c>
      <c r="B285" s="20" t="s">
        <v>169</v>
      </c>
      <c r="C285" s="21" t="s">
        <v>170</v>
      </c>
      <c r="D285" s="40">
        <v>2000</v>
      </c>
      <c r="E285" s="40">
        <v>0</v>
      </c>
    </row>
    <row r="286" spans="1:6" x14ac:dyDescent="0.25">
      <c r="A286" s="20" t="s">
        <v>464</v>
      </c>
      <c r="B286" s="20" t="s">
        <v>226</v>
      </c>
      <c r="C286" s="21" t="s">
        <v>227</v>
      </c>
      <c r="D286" s="40">
        <v>1400</v>
      </c>
      <c r="E286" s="40">
        <v>0</v>
      </c>
    </row>
    <row r="287" spans="1:6" x14ac:dyDescent="0.25">
      <c r="A287" s="17" t="s">
        <v>242</v>
      </c>
      <c r="B287" s="17" t="s">
        <v>287</v>
      </c>
      <c r="C287" s="18" t="s">
        <v>288</v>
      </c>
      <c r="D287" s="19">
        <v>80000</v>
      </c>
      <c r="E287" s="19">
        <v>57343.27</v>
      </c>
      <c r="F287" s="49">
        <f>E287/D287</f>
        <v>0.71679087499999994</v>
      </c>
    </row>
    <row r="288" spans="1:6" x14ac:dyDescent="0.25">
      <c r="A288" s="31" t="s">
        <v>245</v>
      </c>
      <c r="B288" s="31" t="s">
        <v>246</v>
      </c>
      <c r="C288" s="32" t="s">
        <v>247</v>
      </c>
      <c r="D288" s="33">
        <v>80000</v>
      </c>
      <c r="E288" s="33">
        <v>57343.27</v>
      </c>
      <c r="F288" s="50">
        <f>E288/D288</f>
        <v>0.71679087499999994</v>
      </c>
    </row>
    <row r="289" spans="1:6" x14ac:dyDescent="0.25">
      <c r="A289" s="34" t="s">
        <v>245</v>
      </c>
      <c r="B289" s="34" t="s">
        <v>248</v>
      </c>
      <c r="C289" s="35" t="s">
        <v>249</v>
      </c>
      <c r="D289" s="36">
        <v>80000</v>
      </c>
      <c r="E289" s="36">
        <v>57343.27</v>
      </c>
      <c r="F289" s="51">
        <f>E289/D289</f>
        <v>0.71679087499999994</v>
      </c>
    </row>
    <row r="290" spans="1:6" x14ac:dyDescent="0.25">
      <c r="A290" s="37" t="s">
        <v>245</v>
      </c>
      <c r="B290" s="37" t="s">
        <v>250</v>
      </c>
      <c r="C290" s="38" t="s">
        <v>251</v>
      </c>
      <c r="D290" s="39">
        <v>80000</v>
      </c>
      <c r="E290" s="39">
        <v>57343.27</v>
      </c>
      <c r="F290" s="52">
        <f>E290/D290</f>
        <v>0.71679087499999994</v>
      </c>
    </row>
    <row r="291" spans="1:6" x14ac:dyDescent="0.25">
      <c r="A291" s="20" t="s">
        <v>465</v>
      </c>
      <c r="B291" s="20" t="s">
        <v>206</v>
      </c>
      <c r="C291" s="21" t="s">
        <v>207</v>
      </c>
      <c r="D291" s="40">
        <v>28467</v>
      </c>
      <c r="E291" s="40">
        <v>28466.04</v>
      </c>
    </row>
    <row r="292" spans="1:6" x14ac:dyDescent="0.25">
      <c r="A292" s="20" t="s">
        <v>466</v>
      </c>
      <c r="B292" s="20" t="s">
        <v>206</v>
      </c>
      <c r="C292" s="21" t="s">
        <v>207</v>
      </c>
      <c r="D292" s="40">
        <v>51533</v>
      </c>
      <c r="E292" s="40">
        <v>28877.23</v>
      </c>
    </row>
    <row r="293" spans="1:6" x14ac:dyDescent="0.25">
      <c r="A293" s="28" t="s">
        <v>426</v>
      </c>
      <c r="B293" s="28" t="s">
        <v>222</v>
      </c>
      <c r="C293" s="29" t="s">
        <v>467</v>
      </c>
      <c r="D293" s="30">
        <v>3130</v>
      </c>
      <c r="E293" s="30">
        <v>3125</v>
      </c>
      <c r="F293" s="44">
        <f>E293/D293</f>
        <v>0.99840255591054317</v>
      </c>
    </row>
    <row r="294" spans="1:6" x14ac:dyDescent="0.25">
      <c r="A294" s="17" t="s">
        <v>242</v>
      </c>
      <c r="B294" s="17" t="s">
        <v>303</v>
      </c>
      <c r="C294" s="18" t="s">
        <v>304</v>
      </c>
      <c r="D294" s="19">
        <v>3130</v>
      </c>
      <c r="E294" s="19">
        <v>3125</v>
      </c>
      <c r="F294" s="49">
        <f>E294/D294</f>
        <v>0.99840255591054317</v>
      </c>
    </row>
    <row r="295" spans="1:6" x14ac:dyDescent="0.25">
      <c r="A295" s="31" t="s">
        <v>245</v>
      </c>
      <c r="B295" s="31" t="s">
        <v>246</v>
      </c>
      <c r="C295" s="32" t="s">
        <v>247</v>
      </c>
      <c r="D295" s="33">
        <v>3130</v>
      </c>
      <c r="E295" s="33">
        <v>3125</v>
      </c>
      <c r="F295" s="50">
        <f>E295/D295</f>
        <v>0.99840255591054317</v>
      </c>
    </row>
    <row r="296" spans="1:6" x14ac:dyDescent="0.25">
      <c r="A296" s="34" t="s">
        <v>245</v>
      </c>
      <c r="B296" s="34" t="s">
        <v>248</v>
      </c>
      <c r="C296" s="35" t="s">
        <v>249</v>
      </c>
      <c r="D296" s="36">
        <v>3130</v>
      </c>
      <c r="E296" s="36">
        <v>3125</v>
      </c>
      <c r="F296" s="51">
        <f>E296/D296</f>
        <v>0.99840255591054317</v>
      </c>
    </row>
    <row r="297" spans="1:6" x14ac:dyDescent="0.25">
      <c r="A297" s="37" t="s">
        <v>245</v>
      </c>
      <c r="B297" s="37" t="s">
        <v>250</v>
      </c>
      <c r="C297" s="38" t="s">
        <v>251</v>
      </c>
      <c r="D297" s="39">
        <v>3130</v>
      </c>
      <c r="E297" s="39">
        <v>3125</v>
      </c>
      <c r="F297" s="52">
        <f>E297/D297</f>
        <v>0.99840255591054317</v>
      </c>
    </row>
    <row r="298" spans="1:6" x14ac:dyDescent="0.25">
      <c r="A298" s="20" t="s">
        <v>468</v>
      </c>
      <c r="B298" s="20" t="s">
        <v>211</v>
      </c>
      <c r="C298" s="21" t="s">
        <v>212</v>
      </c>
      <c r="D298" s="40">
        <v>3125</v>
      </c>
      <c r="E298" s="40">
        <v>3125</v>
      </c>
    </row>
    <row r="299" spans="1:6" x14ac:dyDescent="0.25">
      <c r="A299" s="20" t="s">
        <v>469</v>
      </c>
      <c r="B299" s="20" t="s">
        <v>211</v>
      </c>
      <c r="C299" s="21" t="s">
        <v>212</v>
      </c>
      <c r="D299" s="40">
        <v>5</v>
      </c>
      <c r="E299" s="40">
        <v>0</v>
      </c>
    </row>
    <row r="300" spans="1:6" x14ac:dyDescent="0.25">
      <c r="A300" s="28" t="s">
        <v>426</v>
      </c>
      <c r="B300" s="28" t="s">
        <v>223</v>
      </c>
      <c r="C300" s="29" t="s">
        <v>470</v>
      </c>
      <c r="D300" s="30">
        <v>5000</v>
      </c>
      <c r="E300" s="30">
        <v>748.56</v>
      </c>
      <c r="F300" s="44">
        <f>E300/D300</f>
        <v>0.14971199999999998</v>
      </c>
    </row>
    <row r="301" spans="1:6" x14ac:dyDescent="0.25">
      <c r="A301" s="17" t="s">
        <v>242</v>
      </c>
      <c r="B301" s="17" t="s">
        <v>471</v>
      </c>
      <c r="C301" s="18" t="s">
        <v>472</v>
      </c>
      <c r="D301" s="19">
        <v>4500</v>
      </c>
      <c r="E301" s="19">
        <v>694.27</v>
      </c>
      <c r="F301" s="49">
        <f>E301/D301</f>
        <v>0.15428222222222221</v>
      </c>
    </row>
    <row r="302" spans="1:6" x14ac:dyDescent="0.25">
      <c r="A302" s="31" t="s">
        <v>245</v>
      </c>
      <c r="B302" s="31" t="s">
        <v>246</v>
      </c>
      <c r="C302" s="32" t="s">
        <v>247</v>
      </c>
      <c r="D302" s="33">
        <v>4500</v>
      </c>
      <c r="E302" s="33">
        <v>694.27</v>
      </c>
      <c r="F302" s="50">
        <f>E302/D302</f>
        <v>0.15428222222222221</v>
      </c>
    </row>
    <row r="303" spans="1:6" x14ac:dyDescent="0.25">
      <c r="A303" s="34" t="s">
        <v>245</v>
      </c>
      <c r="B303" s="34" t="s">
        <v>248</v>
      </c>
      <c r="C303" s="35" t="s">
        <v>249</v>
      </c>
      <c r="D303" s="36">
        <v>4500</v>
      </c>
      <c r="E303" s="36">
        <v>694.27</v>
      </c>
      <c r="F303" s="51">
        <f>E303/D303</f>
        <v>0.15428222222222221</v>
      </c>
    </row>
    <row r="304" spans="1:6" x14ac:dyDescent="0.25">
      <c r="A304" s="37" t="s">
        <v>245</v>
      </c>
      <c r="B304" s="37" t="s">
        <v>250</v>
      </c>
      <c r="C304" s="38" t="s">
        <v>251</v>
      </c>
      <c r="D304" s="39">
        <v>4500</v>
      </c>
      <c r="E304" s="39">
        <v>694.27</v>
      </c>
      <c r="F304" s="52">
        <f>E304/D304</f>
        <v>0.15428222222222221</v>
      </c>
    </row>
    <row r="305" spans="1:6" x14ac:dyDescent="0.25">
      <c r="A305" s="20" t="s">
        <v>473</v>
      </c>
      <c r="B305" s="20" t="s">
        <v>206</v>
      </c>
      <c r="C305" s="21" t="s">
        <v>207</v>
      </c>
      <c r="D305" s="40">
        <v>695</v>
      </c>
      <c r="E305" s="40">
        <v>694.27</v>
      </c>
    </row>
    <row r="306" spans="1:6" x14ac:dyDescent="0.25">
      <c r="A306" s="20" t="s">
        <v>474</v>
      </c>
      <c r="B306" s="20" t="s">
        <v>206</v>
      </c>
      <c r="C306" s="21" t="s">
        <v>207</v>
      </c>
      <c r="D306" s="40">
        <v>3408</v>
      </c>
      <c r="E306" s="40">
        <v>0</v>
      </c>
    </row>
    <row r="307" spans="1:6" x14ac:dyDescent="0.25">
      <c r="A307" s="20" t="s">
        <v>475</v>
      </c>
      <c r="B307" s="20" t="s">
        <v>476</v>
      </c>
      <c r="C307" s="21" t="s">
        <v>477</v>
      </c>
      <c r="D307" s="40">
        <v>397</v>
      </c>
      <c r="E307" s="40">
        <v>0</v>
      </c>
    </row>
    <row r="308" spans="1:6" x14ac:dyDescent="0.25">
      <c r="A308" s="17" t="s">
        <v>242</v>
      </c>
      <c r="B308" s="17" t="s">
        <v>287</v>
      </c>
      <c r="C308" s="18" t="s">
        <v>288</v>
      </c>
      <c r="D308" s="19">
        <v>500</v>
      </c>
      <c r="E308" s="19">
        <v>54.29</v>
      </c>
      <c r="F308" s="49">
        <f>E308/D308</f>
        <v>0.10858</v>
      </c>
    </row>
    <row r="309" spans="1:6" x14ac:dyDescent="0.25">
      <c r="A309" s="31" t="s">
        <v>245</v>
      </c>
      <c r="B309" s="31" t="s">
        <v>246</v>
      </c>
      <c r="C309" s="32" t="s">
        <v>247</v>
      </c>
      <c r="D309" s="33">
        <v>500</v>
      </c>
      <c r="E309" s="33">
        <v>54.29</v>
      </c>
      <c r="F309" s="50">
        <f>E309/D309</f>
        <v>0.10858</v>
      </c>
    </row>
    <row r="310" spans="1:6" x14ac:dyDescent="0.25">
      <c r="A310" s="34" t="s">
        <v>245</v>
      </c>
      <c r="B310" s="34" t="s">
        <v>248</v>
      </c>
      <c r="C310" s="35" t="s">
        <v>249</v>
      </c>
      <c r="D310" s="36">
        <v>500</v>
      </c>
      <c r="E310" s="36">
        <v>54.29</v>
      </c>
      <c r="F310" s="51">
        <f>E310/D310</f>
        <v>0.10858</v>
      </c>
    </row>
    <row r="311" spans="1:6" x14ac:dyDescent="0.25">
      <c r="A311" s="37" t="s">
        <v>245</v>
      </c>
      <c r="B311" s="37" t="s">
        <v>250</v>
      </c>
      <c r="C311" s="38" t="s">
        <v>251</v>
      </c>
      <c r="D311" s="39">
        <v>500</v>
      </c>
      <c r="E311" s="39">
        <v>54.29</v>
      </c>
      <c r="F311" s="52">
        <f>E311/D311</f>
        <v>0.10858</v>
      </c>
    </row>
    <row r="312" spans="1:6" x14ac:dyDescent="0.25">
      <c r="A312" s="20" t="s">
        <v>478</v>
      </c>
      <c r="B312" s="20" t="s">
        <v>206</v>
      </c>
      <c r="C312" s="21" t="s">
        <v>207</v>
      </c>
      <c r="D312" s="40">
        <v>55</v>
      </c>
      <c r="E312" s="40">
        <v>54.29</v>
      </c>
    </row>
    <row r="313" spans="1:6" x14ac:dyDescent="0.25">
      <c r="A313" s="20" t="s">
        <v>479</v>
      </c>
      <c r="B313" s="20" t="s">
        <v>206</v>
      </c>
      <c r="C313" s="21" t="s">
        <v>207</v>
      </c>
      <c r="D313" s="40">
        <v>445</v>
      </c>
      <c r="E313" s="40">
        <v>0</v>
      </c>
    </row>
    <row r="314" spans="1:6" x14ac:dyDescent="0.25">
      <c r="A314" s="28" t="s">
        <v>426</v>
      </c>
      <c r="B314" s="28" t="s">
        <v>233</v>
      </c>
      <c r="C314" s="29" t="s">
        <v>480</v>
      </c>
      <c r="D314" s="30">
        <v>200</v>
      </c>
      <c r="E314" s="30">
        <v>140</v>
      </c>
      <c r="F314" s="44">
        <f>E314/D314</f>
        <v>0.7</v>
      </c>
    </row>
    <row r="315" spans="1:6" x14ac:dyDescent="0.25">
      <c r="A315" s="17" t="s">
        <v>242</v>
      </c>
      <c r="B315" s="17" t="s">
        <v>287</v>
      </c>
      <c r="C315" s="18" t="s">
        <v>288</v>
      </c>
      <c r="D315" s="19">
        <v>200</v>
      </c>
      <c r="E315" s="19">
        <v>140</v>
      </c>
      <c r="F315" s="49">
        <f>E315/D315</f>
        <v>0.7</v>
      </c>
    </row>
    <row r="316" spans="1:6" x14ac:dyDescent="0.25">
      <c r="A316" s="31" t="s">
        <v>245</v>
      </c>
      <c r="B316" s="31" t="s">
        <v>246</v>
      </c>
      <c r="C316" s="32" t="s">
        <v>247</v>
      </c>
      <c r="D316" s="33">
        <v>200</v>
      </c>
      <c r="E316" s="33">
        <v>140</v>
      </c>
      <c r="F316" s="50">
        <f>E316/D316</f>
        <v>0.7</v>
      </c>
    </row>
    <row r="317" spans="1:6" x14ac:dyDescent="0.25">
      <c r="A317" s="34" t="s">
        <v>245</v>
      </c>
      <c r="B317" s="34" t="s">
        <v>248</v>
      </c>
      <c r="C317" s="35" t="s">
        <v>249</v>
      </c>
      <c r="D317" s="36">
        <v>200</v>
      </c>
      <c r="E317" s="36">
        <v>140</v>
      </c>
      <c r="F317" s="51">
        <f>E317/D317</f>
        <v>0.7</v>
      </c>
    </row>
    <row r="318" spans="1:6" x14ac:dyDescent="0.25">
      <c r="A318" s="37" t="s">
        <v>245</v>
      </c>
      <c r="B318" s="37" t="s">
        <v>250</v>
      </c>
      <c r="C318" s="38" t="s">
        <v>251</v>
      </c>
      <c r="D318" s="39">
        <v>200</v>
      </c>
      <c r="E318" s="39">
        <v>140</v>
      </c>
      <c r="F318" s="52">
        <f>E318/D318</f>
        <v>0.7</v>
      </c>
    </row>
    <row r="319" spans="1:6" x14ac:dyDescent="0.25">
      <c r="A319" s="20" t="s">
        <v>481</v>
      </c>
      <c r="B319" s="20" t="s">
        <v>206</v>
      </c>
      <c r="C319" s="21" t="s">
        <v>207</v>
      </c>
      <c r="D319" s="40">
        <v>200</v>
      </c>
      <c r="E319" s="40">
        <v>140</v>
      </c>
    </row>
  </sheetData>
  <mergeCells count="8">
    <mergeCell ref="A9:F9"/>
    <mergeCell ref="A4:B4"/>
    <mergeCell ref="A5:B5"/>
    <mergeCell ref="A3:B3"/>
    <mergeCell ref="A1:B1"/>
    <mergeCell ref="A2:B2"/>
    <mergeCell ref="A8:F8"/>
    <mergeCell ref="A6:F7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OSNOVNA ŠKOLA IVANA KUKULJEVIĆA SISAK</cp:lastModifiedBy>
  <cp:lastPrinted>2026-03-27T13:12:36Z</cp:lastPrinted>
  <dcterms:created xsi:type="dcterms:W3CDTF">2026-03-20T10:41:35Z</dcterms:created>
  <dcterms:modified xsi:type="dcterms:W3CDTF">2026-03-27T13:12:43Z</dcterms:modified>
</cp:coreProperties>
</file>